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icolasyoung/Documents/Documents/Manuscripts/Climate_of_the_Past/KNS_glacier/Figures_data/"/>
    </mc:Choice>
  </mc:AlternateContent>
  <xr:revisionPtr revIDLastSave="0" documentId="13_ncr:1_{386EB6AC-AB39-264C-BA9C-2C039A9AEF20}" xr6:coauthVersionLast="46" xr6:coauthVersionMax="46" xr10:uidLastSave="{00000000-0000-0000-0000-000000000000}"/>
  <bookViews>
    <workbookView xWindow="5440" yWindow="4120" windowWidth="26800" windowHeight="15460" tabRatio="500" xr2:uid="{00000000-000D-0000-FFFF-FFFF00000000}"/>
  </bookViews>
  <sheets>
    <sheet name="Table_S1" sheetId="9" r:id="rId1"/>
    <sheet name="Table_S2" sheetId="12" r:id="rId2"/>
    <sheet name="Table_S3" sheetId="5" r:id="rId3"/>
    <sheet name="Table_S4" sheetId="4" r:id="rId4"/>
    <sheet name="Table_S5" sheetId="6" r:id="rId5"/>
    <sheet name="Table S6" sheetId="7" r:id="rId6"/>
    <sheet name="Table S7" sheetId="8" r:id="rId7"/>
    <sheet name="Table S8" sheetId="10" r:id="rId8"/>
    <sheet name="Table S9" sheetId="11" r:id="rId9"/>
  </sheets>
  <definedNames>
    <definedName name="_xlnm.Print_Area" localSheetId="2">Table_S3!$A$1:$Q$93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6" i="5" l="1"/>
  <c r="J34" i="5"/>
  <c r="J35" i="5"/>
  <c r="F14" i="10"/>
  <c r="F13" i="10"/>
  <c r="F12" i="10"/>
  <c r="F11" i="10"/>
  <c r="F10" i="10"/>
  <c r="F6" i="10"/>
  <c r="M33" i="7"/>
  <c r="L33" i="7"/>
  <c r="J3" i="6"/>
</calcChain>
</file>

<file path=xl/sharedStrings.xml><?xml version="1.0" encoding="utf-8"?>
<sst xmlns="http://schemas.openxmlformats.org/spreadsheetml/2006/main" count="841" uniqueCount="498">
  <si>
    <t>Sample</t>
  </si>
  <si>
    <t>Latitude</t>
  </si>
  <si>
    <t>Longitude</t>
  </si>
  <si>
    <t>Thickness (cm)</t>
  </si>
  <si>
    <t>Shielding</t>
  </si>
  <si>
    <t>Quartz (g)</t>
  </si>
  <si>
    <t>Carrier added (g)</t>
  </si>
  <si>
    <t xml:space="preserve">    </t>
  </si>
  <si>
    <t>Sample ID</t>
  </si>
  <si>
    <t>Age ka (Lm)</t>
  </si>
  <si>
    <t>Elevation (m asl)</t>
  </si>
  <si>
    <t>PRIME</t>
  </si>
  <si>
    <t>LLNL-CAMS</t>
  </si>
  <si>
    <t>AMS Facility</t>
  </si>
  <si>
    <t>LDEO Carrier 6</t>
  </si>
  <si>
    <t>Age ka uncertainty</t>
  </si>
  <si>
    <t>Outboard erratics</t>
  </si>
  <si>
    <t>17GRO-46</t>
  </si>
  <si>
    <t>17GRO-47</t>
  </si>
  <si>
    <t>17GRO-48</t>
  </si>
  <si>
    <t>Moraine boulders</t>
  </si>
  <si>
    <t>17GRO-15</t>
  </si>
  <si>
    <t>17GRO-16</t>
  </si>
  <si>
    <t>17GRO-17</t>
  </si>
  <si>
    <t>17GRO-18</t>
  </si>
  <si>
    <t>17GRO-19</t>
  </si>
  <si>
    <t>17GRO-20</t>
  </si>
  <si>
    <t>17GRO-28</t>
  </si>
  <si>
    <t>17GRO-29</t>
  </si>
  <si>
    <t>17GRO-31</t>
  </si>
  <si>
    <t>17GRO-32</t>
  </si>
  <si>
    <t>17GRO-34</t>
  </si>
  <si>
    <t>17GRO-35</t>
  </si>
  <si>
    <t>17GRO-36</t>
  </si>
  <si>
    <t>17GRO-37</t>
  </si>
  <si>
    <t>17GRO-38</t>
  </si>
  <si>
    <t>17GRO-39</t>
  </si>
  <si>
    <t>17GRO-40</t>
  </si>
  <si>
    <t>17GRO-41</t>
  </si>
  <si>
    <t>17GRO-42</t>
  </si>
  <si>
    <t>17GRO-44</t>
  </si>
  <si>
    <t>17GRO-45</t>
  </si>
  <si>
    <t>Inboard erratics</t>
  </si>
  <si>
    <t>17GRO-25</t>
  </si>
  <si>
    <t>17GRO-26</t>
  </si>
  <si>
    <t>17GRO-27</t>
  </si>
  <si>
    <t>Mean ± 1 S.D. (n=3)</t>
  </si>
  <si>
    <t>Mean ± 1 S.D. (n=16)</t>
  </si>
  <si>
    <t>± 1σ Uncertainty</t>
  </si>
  <si>
    <t>BLK3_2019Jan28</t>
  </si>
  <si>
    <t>9326 ± 5848</t>
  </si>
  <si>
    <t>17GRO-15, -17, -25, -26, -27, -46, -47, -48</t>
  </si>
  <si>
    <t>LDEO Carrier 7</t>
  </si>
  <si>
    <t>BLK1_2019Apr15</t>
  </si>
  <si>
    <t>9038 ± 3757</t>
  </si>
  <si>
    <t>17GRO-16, -19, -20, -34</t>
  </si>
  <si>
    <t>BLK2_2019Apr15</t>
  </si>
  <si>
    <t>17GRO-18, -35, -36</t>
  </si>
  <si>
    <t>6.700 ± 4.200</t>
  </si>
  <si>
    <t>4.000 ± 2.000</t>
  </si>
  <si>
    <t>5609 ± 2806</t>
  </si>
  <si>
    <t>17GRO-28, -29, -32, -37, -40, -41, -42, -44, -45</t>
  </si>
  <si>
    <t>BLK_2019Sep13</t>
  </si>
  <si>
    <t>BLK_2019Oct7</t>
  </si>
  <si>
    <t>7.470 ± 1.465</t>
  </si>
  <si>
    <t>17GRO-31, -38, -39</t>
  </si>
  <si>
    <t>17GRO-05</t>
  </si>
  <si>
    <t>std</t>
  </si>
  <si>
    <t>17GRO-06</t>
  </si>
  <si>
    <t>17GRO-07</t>
  </si>
  <si>
    <t>17GRO-56</t>
  </si>
  <si>
    <t>17GRO-58</t>
  </si>
  <si>
    <t>17GRO-59</t>
  </si>
  <si>
    <t>17GRO-61</t>
  </si>
  <si>
    <t>17GRO-62</t>
  </si>
  <si>
    <t>17GRO-63</t>
  </si>
  <si>
    <t>17GRO-64</t>
  </si>
  <si>
    <t>17GRO-66</t>
  </si>
  <si>
    <t>17GRO-67</t>
  </si>
  <si>
    <t>17GRO-68</t>
  </si>
  <si>
    <t>17GRO-69</t>
  </si>
  <si>
    <t>17GRO-70</t>
  </si>
  <si>
    <t xml:space="preserve">Deglacial landscape </t>
  </si>
  <si>
    <t>17GRO-08</t>
  </si>
  <si>
    <t>17GRO-09</t>
  </si>
  <si>
    <t>17GRO-10</t>
  </si>
  <si>
    <t>17GRO-11</t>
  </si>
  <si>
    <t>17GRO-12</t>
  </si>
  <si>
    <t>17GRO-13</t>
  </si>
  <si>
    <t>17GRO-14</t>
  </si>
  <si>
    <t>17GRO-71</t>
  </si>
  <si>
    <t>17GRO-72</t>
  </si>
  <si>
    <t>17GRO-73</t>
  </si>
  <si>
    <t>17GRO-74</t>
  </si>
  <si>
    <t>17GRO-75</t>
  </si>
  <si>
    <t>BLK1_2018May14</t>
  </si>
  <si>
    <t>4.500 ± 3.500</t>
  </si>
  <si>
    <t>6331 ± 4925</t>
  </si>
  <si>
    <t xml:space="preserve">17GRO-59, -62, -64, -66, </t>
  </si>
  <si>
    <t>BLK2_2018Apr13</t>
  </si>
  <si>
    <t>4.830 ± 1.157</t>
  </si>
  <si>
    <t>5990 ± 1437</t>
  </si>
  <si>
    <t>17GRO-07, -08, -09, -10, -14</t>
  </si>
  <si>
    <t>2.320 ± 0.698</t>
  </si>
  <si>
    <t>2942 ± 1031</t>
  </si>
  <si>
    <t>17GRO-58, -63</t>
  </si>
  <si>
    <t>BLK2_2018May31</t>
  </si>
  <si>
    <t>3.450 ± 1.090</t>
  </si>
  <si>
    <t>4350 ± 1376</t>
  </si>
  <si>
    <t>17GRO-11, -12, -13, -72, -74, -75</t>
  </si>
  <si>
    <t>BLK_2018Jul23</t>
  </si>
  <si>
    <t>3.740 ± 1.322</t>
  </si>
  <si>
    <t>4738 ± 1677</t>
  </si>
  <si>
    <t>BLK_2018Jul6</t>
  </si>
  <si>
    <t>3.100 ± 2.400</t>
  </si>
  <si>
    <t>4359 ± 3376</t>
  </si>
  <si>
    <t>17GRO-61, -67, -68, -69</t>
  </si>
  <si>
    <t>BLK1_2019Jan28</t>
  </si>
  <si>
    <t>4.700 ± 1.600</t>
  </si>
  <si>
    <t>5869 ± 1956</t>
  </si>
  <si>
    <t>17GRO-06, -06</t>
  </si>
  <si>
    <t>BLK2_2019Jan28</t>
  </si>
  <si>
    <t>4.000 ± 1.200</t>
  </si>
  <si>
    <t>5016 ± 1514</t>
  </si>
  <si>
    <t>17GRO-71, -73</t>
  </si>
  <si>
    <t>BLK1_2019Mar13</t>
  </si>
  <si>
    <t>BLK2_2019Mar13</t>
  </si>
  <si>
    <t>Mean ± 1 S.D. (n=2)</t>
  </si>
  <si>
    <t>Carrier concentration</t>
  </si>
  <si>
    <t>Quartz(g)</t>
  </si>
  <si>
    <t>Process blanks</t>
  </si>
  <si>
    <t>BLK2_2018May13</t>
  </si>
  <si>
    <t>Samples applied to</t>
  </si>
  <si>
    <t>17GRO-08, -10, -11, -12, -13, -14, -72, -74, -75</t>
  </si>
  <si>
    <t>Blank atoms</t>
  </si>
  <si>
    <t>Atoms uncertainty</t>
  </si>
  <si>
    <t>BLK_2019Jun19</t>
  </si>
  <si>
    <t>NA</t>
  </si>
  <si>
    <t>BLANK_11-1-18</t>
  </si>
  <si>
    <t>BLANK_5_13_19</t>
  </si>
  <si>
    <t>BLANK_6_11_19</t>
  </si>
  <si>
    <t>BLANK_9_10_19</t>
  </si>
  <si>
    <t>BLANK_3_2_20</t>
  </si>
  <si>
    <t>CRONUSA_8_28_17</t>
  </si>
  <si>
    <t>CRONUSA_5_13_19</t>
  </si>
  <si>
    <t>CRONUSA_6_13_19</t>
  </si>
  <si>
    <t>CRONUSA_9_12_19</t>
  </si>
  <si>
    <t>CRONUSA_1_30_20</t>
  </si>
  <si>
    <t>Mean ± 1 S.D. (n=5)</t>
  </si>
  <si>
    <t>Lake Name</t>
  </si>
  <si>
    <t>Core ID</t>
  </si>
  <si>
    <t>Composite Depth (cm)</t>
  </si>
  <si>
    <t>Lab number</t>
  </si>
  <si>
    <t>Material dated</t>
  </si>
  <si>
    <t>Fraction modern</t>
  </si>
  <si>
    <t>Radiocarbon age uncertainty (yr)</t>
  </si>
  <si>
    <t>Calibrated Age (cal yr BP)</t>
  </si>
  <si>
    <t xml:space="preserve"> Calibrated ageuncertainty (2σ; yr)</t>
  </si>
  <si>
    <t>Goose Feather Lake</t>
  </si>
  <si>
    <t>17GOOF-A3</t>
  </si>
  <si>
    <t>17GOOF-A4</t>
  </si>
  <si>
    <t>79.0-80.0</t>
  </si>
  <si>
    <t>198.5-199.5</t>
  </si>
  <si>
    <t>OS-141199</t>
  </si>
  <si>
    <t xml:space="preserve">Aquatic macrofossils </t>
  </si>
  <si>
    <t>Kap01</t>
  </si>
  <si>
    <t>OS-138397</t>
  </si>
  <si>
    <t>Marshall Lake</t>
  </si>
  <si>
    <t>17MAR-A2</t>
  </si>
  <si>
    <t>OS-141261</t>
  </si>
  <si>
    <t>17MAR-C1</t>
  </si>
  <si>
    <t>16.5-17.0</t>
  </si>
  <si>
    <t>48.0-49.0</t>
  </si>
  <si>
    <t>83.5-84.0</t>
  </si>
  <si>
    <t>104.5-105.5</t>
  </si>
  <si>
    <t>OS-137548</t>
  </si>
  <si>
    <t>17KAP-A4</t>
  </si>
  <si>
    <t>197.0-198.0</t>
  </si>
  <si>
    <t>Longitide (°W)</t>
  </si>
  <si>
    <t>Latitude (°N)</t>
  </si>
  <si>
    <t>OS-141260</t>
  </si>
  <si>
    <t>All samples were measured at the National Ocean Sciences Accelerator Mass Spectrometry Facility (NOSAMS) at Woods Hole Oceanographic Institution.</t>
  </si>
  <si>
    <t>Latitude (N)</t>
  </si>
  <si>
    <t>Longitude (W)</t>
  </si>
  <si>
    <t>Material Dated</t>
  </si>
  <si>
    <r>
      <t>Radiocarbon Age (</t>
    </r>
    <r>
      <rPr>
        <vertAlign val="superscript"/>
        <sz val="9"/>
        <rFont val="Verdana"/>
        <family val="2"/>
      </rPr>
      <t>14</t>
    </r>
    <r>
      <rPr>
        <sz val="9"/>
        <color theme="1"/>
        <rFont val="Calibri"/>
        <family val="2"/>
        <scheme val="minor"/>
      </rPr>
      <t>C yr BP)</t>
    </r>
  </si>
  <si>
    <t>Lab Number</t>
  </si>
  <si>
    <t xml:space="preserve">Reference </t>
  </si>
  <si>
    <t>Marine bivalve</t>
  </si>
  <si>
    <t>I-8565</t>
  </si>
  <si>
    <t>Weidick, 1976</t>
  </si>
  <si>
    <t>I-8493</t>
  </si>
  <si>
    <t>I-8566</t>
  </si>
  <si>
    <t>I-8490</t>
  </si>
  <si>
    <t>Gyttja</t>
  </si>
  <si>
    <t>K-2292</t>
  </si>
  <si>
    <t>Fredskild, 1983</t>
  </si>
  <si>
    <t>K-2750</t>
  </si>
  <si>
    <t>Marne bivalve</t>
  </si>
  <si>
    <t>I-8509</t>
  </si>
  <si>
    <t>UBA-15882</t>
  </si>
  <si>
    <t>Larsen et al., 2014</t>
  </si>
  <si>
    <t>UBA-16276</t>
  </si>
  <si>
    <t>I-8598</t>
  </si>
  <si>
    <t>K-2749</t>
  </si>
  <si>
    <t>I-7665</t>
  </si>
  <si>
    <t>Weidick, 1975</t>
  </si>
  <si>
    <t>I-7666</t>
  </si>
  <si>
    <t>Humic acid</t>
  </si>
  <si>
    <t>UBA-17023</t>
  </si>
  <si>
    <t>Aquatic macrofossil</t>
  </si>
  <si>
    <t>OS-138097</t>
  </si>
  <si>
    <t>UBA-17089</t>
  </si>
  <si>
    <t>Ua-3476</t>
  </si>
  <si>
    <t>UBA-17738</t>
  </si>
  <si>
    <t>OS-138406</t>
  </si>
  <si>
    <t>I-8599</t>
  </si>
  <si>
    <t>OS-138287</t>
  </si>
  <si>
    <t>AAR-23014</t>
  </si>
  <si>
    <t>Levy et al., 2017</t>
  </si>
  <si>
    <t>Terrestrial macrofossil</t>
  </si>
  <si>
    <t>AAR-23032</t>
  </si>
  <si>
    <t>AAR-23004</t>
  </si>
  <si>
    <t>AAR-23017</t>
  </si>
  <si>
    <t>Pressure flag</t>
  </si>
  <si>
    <t>Density</t>
  </si>
  <si>
    <t>Erosion</t>
  </si>
  <si>
    <r>
      <rPr>
        <vertAlign val="superscript"/>
        <sz val="9"/>
        <rFont val="Verdana"/>
        <family val="2"/>
      </rPr>
      <t>10</t>
    </r>
    <r>
      <rPr>
        <sz val="9"/>
        <rFont val="Verdana"/>
        <family val="2"/>
      </rPr>
      <t>Be concentration (atoms g-1)</t>
    </r>
  </si>
  <si>
    <r>
      <rPr>
        <vertAlign val="superscript"/>
        <sz val="9"/>
        <rFont val="Verdana"/>
        <family val="2"/>
      </rPr>
      <t>10</t>
    </r>
    <r>
      <rPr>
        <sz val="9"/>
        <rFont val="Verdana"/>
        <family val="2"/>
      </rPr>
      <t>Be conc. uncertainty</t>
    </r>
  </si>
  <si>
    <t>Be standard</t>
  </si>
  <si>
    <t>Age unc.</t>
  </si>
  <si>
    <t>Sample type</t>
  </si>
  <si>
    <t>Reference</t>
  </si>
  <si>
    <t>NU-1-10</t>
    <phoneticPr fontId="0" type="noConversion"/>
  </si>
  <si>
    <t>07KNSTD</t>
  </si>
  <si>
    <t>Boulder</t>
  </si>
  <si>
    <t>Winsor et al., 2015</t>
  </si>
  <si>
    <t>NU-3-10</t>
    <phoneticPr fontId="0" type="noConversion"/>
  </si>
  <si>
    <t>NU-7-2008</t>
    <phoneticPr fontId="0" type="noConversion"/>
  </si>
  <si>
    <t>NU-2-10</t>
    <phoneticPr fontId="0" type="noConversion"/>
  </si>
  <si>
    <t>NU-5-2008</t>
    <phoneticPr fontId="0" type="noConversion"/>
  </si>
  <si>
    <t>NU-4-2008</t>
  </si>
  <si>
    <t>NU-1-2008</t>
    <phoneticPr fontId="0" type="noConversion"/>
  </si>
  <si>
    <t>NU-2-2008</t>
    <phoneticPr fontId="0" type="noConversion"/>
  </si>
  <si>
    <t>NU-4-10</t>
    <phoneticPr fontId="0" type="noConversion"/>
  </si>
  <si>
    <t>NU-5-10</t>
    <phoneticPr fontId="0" type="noConversion"/>
  </si>
  <si>
    <t>Mean (n=9)</t>
  </si>
  <si>
    <t>BUK0876</t>
  </si>
  <si>
    <t>BUK0879</t>
  </si>
  <si>
    <t>BUK0881</t>
  </si>
  <si>
    <t>BUK0883</t>
  </si>
  <si>
    <t>Bedrock</t>
  </si>
  <si>
    <t>BUK0884</t>
  </si>
  <si>
    <t>BUK0885</t>
  </si>
  <si>
    <t>Mean (n=3)</t>
  </si>
  <si>
    <t>BUK0871</t>
  </si>
  <si>
    <t>BUK0873</t>
  </si>
  <si>
    <t>BUK0874</t>
  </si>
  <si>
    <t>BUK0875</t>
  </si>
  <si>
    <t>Mean (n=2)</t>
  </si>
  <si>
    <t>BUK0816</t>
  </si>
  <si>
    <t>BUK0818</t>
  </si>
  <si>
    <t>BUK0814</t>
  </si>
  <si>
    <t>BUK0815</t>
  </si>
  <si>
    <t>BUK0805</t>
  </si>
  <si>
    <t>BUK0802</t>
  </si>
  <si>
    <t>BUK0803</t>
  </si>
  <si>
    <t>BUK0804</t>
  </si>
  <si>
    <t>BUK0801</t>
  </si>
  <si>
    <t>BUK0806</t>
  </si>
  <si>
    <t>BUK0807</t>
  </si>
  <si>
    <t>BUK0809</t>
  </si>
  <si>
    <t>BUK0811</t>
  </si>
  <si>
    <t>Mean (n=4)</t>
  </si>
  <si>
    <r>
      <t>Carrier added (g)</t>
    </r>
    <r>
      <rPr>
        <vertAlign val="superscript"/>
        <sz val="9"/>
        <color theme="1"/>
        <rFont val="Verdana"/>
        <family val="2"/>
      </rPr>
      <t>a</t>
    </r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</si>
  <si>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Be/</t>
    </r>
    <r>
      <rPr>
        <vertAlign val="superscript"/>
        <sz val="9"/>
        <color theme="1"/>
        <rFont val="Verdana"/>
        <family val="2"/>
      </rPr>
      <t>9</t>
    </r>
    <r>
      <rPr>
        <sz val="9"/>
        <color theme="1"/>
        <rFont val="Verdana"/>
        <family val="2"/>
      </rPr>
      <t>Be ratio</t>
    </r>
    <r>
      <rPr>
        <vertAlign val="superscript"/>
        <sz val="9"/>
        <color theme="1"/>
        <rFont val="Verdana"/>
        <family val="2"/>
      </rPr>
      <t>b</t>
    </r>
    <r>
      <rPr>
        <sz val="9"/>
        <color theme="1"/>
        <rFont val="Verdana"/>
        <family val="2"/>
      </rPr>
      <t xml:space="preserve"> </t>
    </r>
  </si>
  <si>
    <r>
      <t>Blank-corrected</t>
    </r>
    <r>
      <rPr>
        <vertAlign val="superscript"/>
        <sz val="9"/>
        <color theme="1"/>
        <rFont val="Verdana"/>
        <family val="2"/>
      </rPr>
      <t xml:space="preserve"> 10</t>
    </r>
    <r>
      <rPr>
        <sz val="9"/>
        <color theme="1"/>
        <rFont val="Verdana"/>
        <family val="2"/>
      </rPr>
      <t>Be concentration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</t>
    </r>
    <r>
      <rPr>
        <vertAlign val="superscript"/>
        <sz val="9"/>
        <color theme="1"/>
        <rFont val="Verdana"/>
        <family val="2"/>
      </rPr>
      <t>c</t>
    </r>
  </si>
  <si>
    <r>
      <t>Blank-corrected</t>
    </r>
    <r>
      <rPr>
        <vertAlign val="superscript"/>
        <sz val="9"/>
        <color theme="1"/>
        <rFont val="Verdana"/>
        <family val="2"/>
      </rPr>
      <t xml:space="preserve"> 10</t>
    </r>
    <r>
      <rPr>
        <sz val="9"/>
        <color theme="1"/>
        <rFont val="Verdana"/>
        <family val="2"/>
      </rPr>
      <t>Be conc. uncertainty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</t>
    </r>
    <r>
      <rPr>
        <vertAlign val="superscript"/>
        <sz val="9"/>
        <color theme="1"/>
        <rFont val="Verdana"/>
        <family val="2"/>
      </rPr>
      <t>c</t>
    </r>
  </si>
  <si>
    <t>26399 ± 2935</t>
  </si>
  <si>
    <t>15106 ± 2234</t>
  </si>
  <si>
    <t>20753 ± 7985</t>
  </si>
  <si>
    <t>CEREGE</t>
  </si>
  <si>
    <t xml:space="preserve">OS-144353 </t>
  </si>
  <si>
    <t xml:space="preserve">OS-144354 </t>
  </si>
  <si>
    <t>OS-144352</t>
  </si>
  <si>
    <t>Sample thickness (cm)</t>
  </si>
  <si>
    <r>
      <t>F</t>
    </r>
    <r>
      <rPr>
        <vertAlign val="subscript"/>
        <sz val="9"/>
        <color theme="1"/>
        <rFont val="Verdana"/>
        <family val="2"/>
      </rPr>
      <t>m</t>
    </r>
  </si>
  <si>
    <r>
      <t>F</t>
    </r>
    <r>
      <rPr>
        <vertAlign val="subscript"/>
        <sz val="9"/>
        <color theme="1"/>
        <rFont val="Verdana"/>
        <family val="2"/>
      </rPr>
      <t>m</t>
    </r>
    <r>
      <rPr>
        <sz val="9"/>
        <color theme="1"/>
        <rFont val="Verdana"/>
        <family val="2"/>
      </rPr>
      <t xml:space="preserve"> unc.</t>
    </r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</si>
  <si>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concentration (atoms/g)</t>
    </r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</si>
  <si>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concentration unc. (atoms/g)</t>
    </r>
  </si>
  <si>
    <t>Age ka unc.</t>
  </si>
  <si>
    <r>
      <rPr>
        <vertAlign val="superscript"/>
        <sz val="9"/>
        <rFont val="Verdana"/>
        <family val="2"/>
      </rPr>
      <t>26</t>
    </r>
    <r>
      <rPr>
        <sz val="9"/>
        <rFont val="Verdana"/>
        <family val="2"/>
      </rPr>
      <t>Al/</t>
    </r>
    <r>
      <rPr>
        <vertAlign val="superscript"/>
        <sz val="9"/>
        <rFont val="Verdana"/>
        <family val="2"/>
      </rPr>
      <t>27</t>
    </r>
    <r>
      <rPr>
        <sz val="9"/>
        <rFont val="Verdana"/>
        <family val="2"/>
      </rPr>
      <t xml:space="preserve">Al ratio </t>
    </r>
  </si>
  <si>
    <r>
      <rPr>
        <vertAlign val="superscript"/>
        <sz val="9"/>
        <rFont val="Verdana"/>
        <family val="2"/>
      </rPr>
      <t>26</t>
    </r>
    <r>
      <rPr>
        <sz val="9"/>
        <rFont val="Verdana"/>
        <family val="2"/>
      </rPr>
      <t>Al/</t>
    </r>
    <r>
      <rPr>
        <vertAlign val="superscript"/>
        <sz val="9"/>
        <rFont val="Verdana"/>
        <family val="2"/>
      </rPr>
      <t>27</t>
    </r>
    <r>
      <rPr>
        <sz val="9"/>
        <rFont val="Verdana"/>
        <family val="2"/>
      </rPr>
      <t>Al ratio uncertainty</t>
    </r>
  </si>
  <si>
    <r>
      <t xml:space="preserve">Total </t>
    </r>
    <r>
      <rPr>
        <vertAlign val="superscript"/>
        <sz val="9"/>
        <rFont val="Verdana"/>
        <family val="2"/>
      </rPr>
      <t>27</t>
    </r>
    <r>
      <rPr>
        <sz val="9"/>
        <rFont val="Verdana"/>
        <family val="2"/>
      </rPr>
      <t>Al (mg)</t>
    </r>
  </si>
  <si>
    <r>
      <rPr>
        <vertAlign val="superscript"/>
        <sz val="9"/>
        <rFont val="Verdana"/>
        <family val="2"/>
      </rPr>
      <t>26</t>
    </r>
    <r>
      <rPr>
        <sz val="9"/>
        <rFont val="Verdana"/>
        <family val="2"/>
      </rPr>
      <t>Al conecentration  (atoms g</t>
    </r>
    <r>
      <rPr>
        <vertAlign val="superscript"/>
        <sz val="9"/>
        <rFont val="Verdana"/>
        <family val="2"/>
      </rPr>
      <t>-1</t>
    </r>
    <r>
      <rPr>
        <sz val="9"/>
        <rFont val="Verdana"/>
        <family val="2"/>
      </rPr>
      <t xml:space="preserve">) </t>
    </r>
  </si>
  <si>
    <r>
      <rPr>
        <vertAlign val="superscript"/>
        <sz val="9"/>
        <rFont val="Verdana"/>
        <family val="2"/>
      </rPr>
      <t>26</t>
    </r>
    <r>
      <rPr>
        <sz val="9"/>
        <rFont val="Verdana"/>
        <family val="2"/>
      </rPr>
      <t>Al uncertainty (atoms g</t>
    </r>
    <r>
      <rPr>
        <vertAlign val="superscript"/>
        <sz val="9"/>
        <rFont val="Verdana"/>
        <family val="2"/>
      </rPr>
      <t>-1</t>
    </r>
    <r>
      <rPr>
        <sz val="9"/>
        <rFont val="Verdana"/>
        <family val="2"/>
      </rPr>
      <t xml:space="preserve">) </t>
    </r>
  </si>
  <si>
    <r>
      <rPr>
        <vertAlign val="superscript"/>
        <sz val="9"/>
        <rFont val="Verdana"/>
        <family val="2"/>
      </rPr>
      <t>26</t>
    </r>
    <r>
      <rPr>
        <sz val="9"/>
        <rFont val="Verdana"/>
        <family val="2"/>
      </rPr>
      <t>Al/</t>
    </r>
    <r>
      <rPr>
        <vertAlign val="superscript"/>
        <sz val="9"/>
        <rFont val="Verdana"/>
        <family val="2"/>
      </rPr>
      <t>10</t>
    </r>
    <r>
      <rPr>
        <sz val="9"/>
        <rFont val="Verdana"/>
        <family val="2"/>
      </rPr>
      <t>Be</t>
    </r>
  </si>
  <si>
    <r>
      <rPr>
        <vertAlign val="superscript"/>
        <sz val="9"/>
        <rFont val="Verdana"/>
        <family val="2"/>
      </rPr>
      <t>26</t>
    </r>
    <r>
      <rPr>
        <sz val="9"/>
        <rFont val="Verdana"/>
        <family val="2"/>
      </rPr>
      <t>Al/</t>
    </r>
    <r>
      <rPr>
        <vertAlign val="superscript"/>
        <sz val="9"/>
        <rFont val="Verdana"/>
        <family val="2"/>
      </rPr>
      <t>10</t>
    </r>
    <r>
      <rPr>
        <sz val="9"/>
        <rFont val="Verdana"/>
        <family val="2"/>
      </rPr>
      <t>Be unc.</t>
    </r>
  </si>
  <si>
    <r>
      <rPr>
        <vertAlign val="superscript"/>
        <sz val="9"/>
        <rFont val="Verdana"/>
        <family val="2"/>
      </rPr>
      <t>14</t>
    </r>
    <r>
      <rPr>
        <sz val="9"/>
        <rFont val="Verdana"/>
        <family val="2"/>
      </rPr>
      <t>C/</t>
    </r>
    <r>
      <rPr>
        <vertAlign val="superscript"/>
        <sz val="9"/>
        <rFont val="Verdana"/>
        <family val="2"/>
      </rPr>
      <t>10</t>
    </r>
    <r>
      <rPr>
        <sz val="9"/>
        <rFont val="Verdana"/>
        <family val="2"/>
      </rPr>
      <t>Be</t>
    </r>
  </si>
  <si>
    <r>
      <rPr>
        <vertAlign val="superscript"/>
        <sz val="9"/>
        <rFont val="Verdana"/>
        <family val="2"/>
      </rPr>
      <t>14</t>
    </r>
    <r>
      <rPr>
        <sz val="9"/>
        <rFont val="Verdana"/>
        <family val="2"/>
      </rPr>
      <t>C/</t>
    </r>
    <r>
      <rPr>
        <vertAlign val="superscript"/>
        <sz val="9"/>
        <rFont val="Verdana"/>
        <family val="2"/>
      </rPr>
      <t>10</t>
    </r>
    <r>
      <rPr>
        <sz val="9"/>
        <rFont val="Verdana"/>
        <family val="2"/>
      </rPr>
      <t>Be unc.</t>
    </r>
  </si>
  <si>
    <t>0.11 (0.22)</t>
  </si>
  <si>
    <t>0.24 (0.48)</t>
  </si>
  <si>
    <t>0.14 (0.28)</t>
  </si>
  <si>
    <t>0.23 (0.46)</t>
  </si>
  <si>
    <t>0.33 (0.66)</t>
  </si>
  <si>
    <t>0.21 (0.42)</t>
  </si>
  <si>
    <t>0.25 (0.50)</t>
  </si>
  <si>
    <t>0.20 (0.40)</t>
  </si>
  <si>
    <t>0.27 (0.54)</t>
  </si>
  <si>
    <t>0.35 (0.70)</t>
  </si>
  <si>
    <t>0.29 (0.58)</t>
  </si>
  <si>
    <t>0.32 (0.64)</t>
  </si>
  <si>
    <t>1.5709 ± 0.0014</t>
  </si>
  <si>
    <t>1.5616 ± 0.0014</t>
  </si>
  <si>
    <t>1.6578 ± 0.0016</t>
  </si>
  <si>
    <t>1.5534 ± 0.0050</t>
  </si>
  <si>
    <t>1.5177 ± 0.0041</t>
  </si>
  <si>
    <t>1.5168 ± 0.0048</t>
  </si>
  <si>
    <t>1.3941 ± 0.0021</t>
  </si>
  <si>
    <t>1.5592 ± 0.0021</t>
  </si>
  <si>
    <t>1.6241 ± 0.0025</t>
  </si>
  <si>
    <t>1.7359 ± 0.0035</t>
  </si>
  <si>
    <t>Carbon yield unc. (𝝁g C)</t>
  </si>
  <si>
    <t>Diluted carbon mass (𝝁g C)</t>
  </si>
  <si>
    <t>Diluted carbon mass unc. (𝝁g C)</t>
  </si>
  <si>
    <t>Carbon yield (𝝁gC)</t>
  </si>
  <si>
    <r>
      <t>𝛅</t>
    </r>
    <r>
      <rPr>
        <vertAlign val="superscript"/>
        <sz val="9"/>
        <color rgb="FF000000"/>
        <rFont val="Verdana"/>
        <family val="2"/>
      </rPr>
      <t>13</t>
    </r>
    <r>
      <rPr>
        <sz val="9"/>
        <color rgb="FF000000"/>
        <rFont val="Verdana"/>
        <family val="2"/>
      </rPr>
      <t>C (‰)</t>
    </r>
  </si>
  <si>
    <r>
      <t>17GRO-14 and 17GRO-71 use an assumed 𝛅</t>
    </r>
    <r>
      <rPr>
        <vertAlign val="superscript"/>
        <sz val="9"/>
        <color theme="1"/>
        <rFont val="Verdana"/>
        <family val="2"/>
      </rPr>
      <t>13</t>
    </r>
    <r>
      <rPr>
        <sz val="9"/>
        <color theme="1"/>
        <rFont val="Verdana"/>
        <family val="2"/>
      </rPr>
      <t>C value of -17.7. Due to the large dilution factor, the 𝛅</t>
    </r>
    <r>
      <rPr>
        <vertAlign val="superscript"/>
        <sz val="9"/>
        <color theme="1"/>
        <rFont val="Verdana"/>
        <family val="2"/>
      </rPr>
      <t>13</t>
    </r>
    <r>
      <rPr>
        <sz val="9"/>
        <color theme="1"/>
        <rFont val="Verdana"/>
        <family val="2"/>
      </rPr>
      <t>C signal is dominated by the 𝛅</t>
    </r>
    <r>
      <rPr>
        <vertAlign val="superscript"/>
        <sz val="9"/>
        <color theme="1"/>
        <rFont val="Verdana"/>
        <family val="2"/>
      </rPr>
      <t>13</t>
    </r>
    <r>
      <rPr>
        <sz val="9"/>
        <color theme="1"/>
        <rFont val="Verdana"/>
        <family val="2"/>
      </rPr>
      <t>C of the dilution gas (Lamp et al., 2019).</t>
    </r>
  </si>
  <si>
    <t xml:space="preserve">Sediment organic carbon </t>
  </si>
  <si>
    <r>
      <t>Radiocarbon Age (</t>
    </r>
    <r>
      <rPr>
        <vertAlign val="superscript"/>
        <sz val="9"/>
        <rFont val="Verdana"/>
        <family val="2"/>
      </rPr>
      <t>14</t>
    </r>
    <r>
      <rPr>
        <sz val="9"/>
        <color rgb="FF000000"/>
        <rFont val="Verdana"/>
        <family val="2"/>
      </rPr>
      <t>C yr BP)</t>
    </r>
  </si>
  <si>
    <t>1.7337 ± 0.0026</t>
  </si>
  <si>
    <t>1.5327 ± 0.0027</t>
  </si>
  <si>
    <t>1.7616 ± 0.0025</t>
  </si>
  <si>
    <t>All samples were measured at PRIME.</t>
  </si>
  <si>
    <r>
      <rPr>
        <vertAlign val="superscript"/>
        <sz val="9"/>
        <color theme="1"/>
        <rFont val="Verdana"/>
        <family val="2"/>
      </rPr>
      <t>b</t>
    </r>
    <r>
      <rPr>
        <sz val="9"/>
        <color theme="1"/>
        <rFont val="Verdana"/>
        <family val="2"/>
      </rPr>
      <t xml:space="preserve"> Ratios are not corrected for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detected in procedural blanks.</t>
    </r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</si>
  <si>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Be/</t>
    </r>
    <r>
      <rPr>
        <vertAlign val="superscript"/>
        <sz val="9"/>
        <color theme="1"/>
        <rFont val="Verdana"/>
        <family val="2"/>
      </rPr>
      <t>9</t>
    </r>
    <r>
      <rPr>
        <sz val="9"/>
        <color theme="1"/>
        <rFont val="Verdana"/>
        <family val="2"/>
      </rPr>
      <t>Be ratio ± 1σ (10</t>
    </r>
    <r>
      <rPr>
        <vertAlign val="superscript"/>
        <sz val="9"/>
        <color theme="1"/>
        <rFont val="Verdana"/>
        <family val="2"/>
      </rPr>
      <t>-16</t>
    </r>
    <r>
      <rPr>
        <sz val="9"/>
        <color theme="1"/>
        <rFont val="Verdana"/>
        <family val="2"/>
      </rPr>
      <t>)</t>
    </r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</si>
  <si>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atoms</t>
    </r>
  </si>
  <si>
    <t>Kapisigdlit stade moraine</t>
  </si>
  <si>
    <t>Mean ± 1 S.D. (n=4)</t>
  </si>
  <si>
    <t>Deglacial erratics (Fig. 1)</t>
  </si>
  <si>
    <t>17GRO-01</t>
  </si>
  <si>
    <t>17GRO-02</t>
  </si>
  <si>
    <t>17GRO-04</t>
  </si>
  <si>
    <t>17GRO-49</t>
  </si>
  <si>
    <t>17GRO-51</t>
  </si>
  <si>
    <t>17GRO-53</t>
  </si>
  <si>
    <t>17GRO-54</t>
  </si>
  <si>
    <t>Caribou Lake</t>
  </si>
  <si>
    <t>Deception Lake</t>
  </si>
  <si>
    <t>One-way Lake</t>
  </si>
  <si>
    <t>Buffalo Carrier</t>
  </si>
  <si>
    <t>17GRO-01, -02, -04, -49, -51, -53, -54</t>
  </si>
  <si>
    <t>13.660 ± 2.540</t>
  </si>
  <si>
    <t>21.010 ± 2.314</t>
  </si>
  <si>
    <t>21332 ± 3979</t>
  </si>
  <si>
    <t>99_Blank</t>
  </si>
  <si>
    <t>9430 ± 1854</t>
  </si>
  <si>
    <t>5378 ± 2636</t>
  </si>
  <si>
    <t>1.3700 ± 0.0021</t>
  </si>
  <si>
    <r>
      <t xml:space="preserve"> All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concentrations are reported relative to 07KNSTD with a reported ratio of 2.85 x 10</t>
    </r>
    <r>
      <rPr>
        <vertAlign val="superscript"/>
        <sz val="9"/>
        <color theme="1"/>
        <rFont val="Verdana"/>
        <family val="2"/>
      </rPr>
      <t>-12</t>
    </r>
    <r>
      <rPr>
        <sz val="9"/>
        <color theme="1"/>
        <rFont val="Verdana"/>
        <family val="2"/>
      </rPr>
      <t xml:space="preserve"> using a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half-life of 1.387 x 10</t>
    </r>
    <r>
      <rPr>
        <vertAlign val="superscript"/>
        <sz val="9"/>
        <color theme="1"/>
        <rFont val="Verdana"/>
        <family val="2"/>
      </rPr>
      <t>6</t>
    </r>
    <r>
      <rPr>
        <sz val="9"/>
        <color theme="1"/>
        <rFont val="Verdana"/>
        <family val="2"/>
      </rPr>
      <t xml:space="preserve"> years (Nishiizumi et al., 2007; Chemeleff et al., 2010). </t>
    </r>
  </si>
  <si>
    <t>4.290 ± 2.100</t>
  </si>
  <si>
    <t>6.500 ± 2.700</t>
  </si>
  <si>
    <t>1.5191 ± 0.0104</t>
  </si>
  <si>
    <t>Blank correction applied (#of atoms)</t>
  </si>
  <si>
    <t>Blank correction unc. (#of atoms)</t>
  </si>
  <si>
    <t>BLANK_11_28_17</t>
  </si>
  <si>
    <t>BLANK_11_28_17 was originally reported in Lamp et al (2019). All measurements were made at CEREGE.</t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</si>
  <si>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C/C</t>
    </r>
    <r>
      <rPr>
        <vertAlign val="subscript"/>
        <sz val="9"/>
        <color theme="1"/>
        <rFont val="Verdana"/>
        <family val="2"/>
      </rPr>
      <t>total</t>
    </r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</si>
  <si>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C/C</t>
    </r>
    <r>
      <rPr>
        <vertAlign val="subscript"/>
        <sz val="9"/>
        <color theme="1"/>
        <rFont val="Verdana"/>
        <family val="2"/>
      </rPr>
      <t>total_unc</t>
    </r>
  </si>
  <si>
    <t>Measurement facility</t>
  </si>
  <si>
    <t>CRONUSA_8_2_17 was originally reported in Lamp et al, 2019. All measurements were made at CEREGE.</t>
  </si>
  <si>
    <t>Radiocarbon ages from Goose Feather Lake were previously reported in Lesnek et al (2020).</t>
  </si>
  <si>
    <t>Weidick, 1972; Weidick et al., 2012</t>
  </si>
  <si>
    <t>Minimum sample-specifi detectable burial (yrs)</t>
  </si>
  <si>
    <r>
      <t xml:space="preserve">Measured 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concentration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</t>
    </r>
  </si>
  <si>
    <r>
      <t xml:space="preserve">Measured </t>
    </r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concentration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</t>
    </r>
  </si>
  <si>
    <t>Years of historical ice cover</t>
  </si>
  <si>
    <t>This study*; Kap01</t>
  </si>
  <si>
    <t>Larsen et al., 2014; Kap01</t>
  </si>
  <si>
    <t>Lesnek et al., 2020; Deception Lake</t>
  </si>
  <si>
    <t>Lesnek et al., 2020; Caribou Lake</t>
  </si>
  <si>
    <r>
      <t xml:space="preserve">Measured 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conc. unc.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</t>
    </r>
  </si>
  <si>
    <r>
      <t xml:space="preserve">Measured </t>
    </r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conc. unc.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</t>
    </r>
  </si>
  <si>
    <t>23.1 ± 0.9</t>
  </si>
  <si>
    <t>16.7 ± 1.1</t>
  </si>
  <si>
    <t>9.5 ± 1.1</t>
  </si>
  <si>
    <t>5.6 ± 1.1</t>
  </si>
  <si>
    <t>16.7 ± 1.0</t>
  </si>
  <si>
    <t>23.2 ± 1.1</t>
  </si>
  <si>
    <t>24.3 ± 1.2</t>
  </si>
  <si>
    <t>17.8 ± 1.2</t>
  </si>
  <si>
    <t>10.6 ± 1.2</t>
  </si>
  <si>
    <t>6.6 ± 1.2</t>
  </si>
  <si>
    <t>26.2 ± 1.0</t>
  </si>
  <si>
    <t>19.8 ± 1.0</t>
  </si>
  <si>
    <t>12.6 ± 1.0</t>
  </si>
  <si>
    <t>8.7 ± 1.0</t>
  </si>
  <si>
    <t>27.0 ± 2.3</t>
  </si>
  <si>
    <t>20.6 ± 2.3</t>
  </si>
  <si>
    <t>13.3 ± 2.3</t>
  </si>
  <si>
    <t>9.4 ± 2.3</t>
  </si>
  <si>
    <r>
      <t>10 ka total erosion depth-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(cm)</t>
    </r>
  </si>
  <si>
    <r>
      <t>10 ka total erosion depth-</t>
    </r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(cm)</t>
    </r>
  </si>
  <si>
    <r>
      <t>7.5 ka total erosion depth-</t>
    </r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(cm)</t>
    </r>
  </si>
  <si>
    <r>
      <t>7.5 ka total erosion depth-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(cm)</t>
    </r>
  </si>
  <si>
    <r>
      <t>8 ka total erosion depth-</t>
    </r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(cm)</t>
    </r>
  </si>
  <si>
    <r>
      <t>8 ka total erosion depth-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(cm)</t>
    </r>
  </si>
  <si>
    <r>
      <t>9 ka total erosion depth-</t>
    </r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(cm)</t>
    </r>
  </si>
  <si>
    <r>
      <t>9 ka total erosion depth-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(cm)</t>
    </r>
  </si>
  <si>
    <t>14.4 ± 3.3</t>
  </si>
  <si>
    <t>10.4 ± 3.1</t>
  </si>
  <si>
    <t>5.7 ± 3.1</t>
  </si>
  <si>
    <t>3.0 ± 3.0</t>
  </si>
  <si>
    <t>20.6 ± 3.4</t>
  </si>
  <si>
    <t>11.7 ± 3.4</t>
  </si>
  <si>
    <t>8.9 ± 3.3</t>
  </si>
  <si>
    <t>18.1 ± 3.4</t>
  </si>
  <si>
    <t>22.1 ± 3.4</t>
  </si>
  <si>
    <t>16.5 ± 3.4</t>
  </si>
  <si>
    <t>14.1 ± 3.4</t>
  </si>
  <si>
    <t>18.0 ± 3.4</t>
  </si>
  <si>
    <t>9.3 ± 3.4</t>
  </si>
  <si>
    <t>13.2 ± 3.4</t>
  </si>
  <si>
    <t>6.6 ± 3.3</t>
  </si>
  <si>
    <t>25.1 ± 8.1</t>
  </si>
  <si>
    <t>21.0 ± 8.1</t>
  </si>
  <si>
    <t>16.0 ± 8.1</t>
  </si>
  <si>
    <t>13.3 ± 7.9</t>
  </si>
  <si>
    <t>10.3 ± 3.5</t>
  </si>
  <si>
    <t>24.8 ± 1.8</t>
  </si>
  <si>
    <t>20.1 ± 4.1</t>
  </si>
  <si>
    <t>18.3 ± 1.8</t>
  </si>
  <si>
    <t>16.0 ± 4.0</t>
  </si>
  <si>
    <t>11.1 ± 1.8</t>
  </si>
  <si>
    <t>11.2 ± 3.9</t>
  </si>
  <si>
    <t>7.2 ± 1.8</t>
  </si>
  <si>
    <t>8.4 ± 3.9</t>
  </si>
  <si>
    <t>Mean ± 1 S.D.</t>
  </si>
  <si>
    <r>
      <t xml:space="preserve">Table S7. Traditional </t>
    </r>
    <r>
      <rPr>
        <b/>
        <vertAlign val="superscript"/>
        <sz val="12"/>
        <color theme="1"/>
        <rFont val="Calibri (Body)"/>
      </rPr>
      <t>14</t>
    </r>
    <r>
      <rPr>
        <b/>
        <sz val="12"/>
        <color theme="1"/>
        <rFont val="Calibri"/>
        <family val="2"/>
        <scheme val="minor"/>
      </rPr>
      <t>C sample information for lakes in the KNS region</t>
    </r>
  </si>
  <si>
    <r>
      <t xml:space="preserve">Table S2. </t>
    </r>
    <r>
      <rPr>
        <b/>
        <vertAlign val="superscript"/>
        <sz val="10"/>
        <rFont val="Verdana"/>
        <family val="2"/>
      </rPr>
      <t>10</t>
    </r>
    <r>
      <rPr>
        <b/>
        <sz val="10"/>
        <rFont val="Verdana"/>
        <family val="2"/>
      </rPr>
      <t>Be sample information for Figure 1.</t>
    </r>
  </si>
  <si>
    <t>Table S1. Radiocarbon sample information for Figure 1.</t>
  </si>
  <si>
    <r>
      <t xml:space="preserve">Table S6a. </t>
    </r>
    <r>
      <rPr>
        <b/>
        <i/>
        <sz val="12"/>
        <color theme="1"/>
        <rFont val="Calibri"/>
        <family val="2"/>
        <scheme val="minor"/>
      </rPr>
      <t>In situ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vertAlign val="superscript"/>
        <sz val="12"/>
        <color theme="1"/>
        <rFont val="Calibri (Body)"/>
      </rPr>
      <t>14</t>
    </r>
    <r>
      <rPr>
        <b/>
        <sz val="12"/>
        <color theme="1"/>
        <rFont val="Calibri"/>
        <family val="2"/>
        <scheme val="minor"/>
      </rPr>
      <t>C sample extraction details</t>
    </r>
  </si>
  <si>
    <r>
      <t xml:space="preserve">Table S6b. </t>
    </r>
    <r>
      <rPr>
        <b/>
        <i/>
        <sz val="12"/>
        <color theme="1"/>
        <rFont val="Calibri"/>
        <family val="2"/>
        <scheme val="minor"/>
      </rPr>
      <t>In situ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vertAlign val="superscript"/>
        <sz val="12"/>
        <color theme="1"/>
        <rFont val="Calibri (Body)"/>
      </rPr>
      <t>14</t>
    </r>
    <r>
      <rPr>
        <b/>
        <sz val="12"/>
        <color theme="1"/>
        <rFont val="Calibri"/>
        <family val="2"/>
        <scheme val="minor"/>
      </rPr>
      <t>C blank extraction details</t>
    </r>
  </si>
  <si>
    <r>
      <t xml:space="preserve">Table S5. </t>
    </r>
    <r>
      <rPr>
        <b/>
        <vertAlign val="superscript"/>
        <sz val="12"/>
        <color theme="1"/>
        <rFont val="Calibri (Body)"/>
      </rPr>
      <t>26</t>
    </r>
    <r>
      <rPr>
        <b/>
        <sz val="12"/>
        <color theme="1"/>
        <rFont val="Calibri"/>
        <family val="2"/>
        <scheme val="minor"/>
      </rPr>
      <t>Al sample information</t>
    </r>
  </si>
  <si>
    <r>
      <t xml:space="preserve">Table S4. </t>
    </r>
    <r>
      <rPr>
        <b/>
        <vertAlign val="superscript"/>
        <sz val="12"/>
        <color theme="1"/>
        <rFont val="Calibri"/>
        <family val="2"/>
        <scheme val="minor"/>
      </rPr>
      <t>10</t>
    </r>
    <r>
      <rPr>
        <b/>
        <sz val="12"/>
        <color theme="1"/>
        <rFont val="Calibri"/>
        <family val="2"/>
        <scheme val="minor"/>
      </rPr>
      <t>Be data process blank</t>
    </r>
  </si>
  <si>
    <r>
      <t xml:space="preserve">Table S3. </t>
    </r>
    <r>
      <rPr>
        <b/>
        <vertAlign val="superscript"/>
        <sz val="12"/>
        <color theme="1"/>
        <rFont val="Calibri (Body)"/>
      </rPr>
      <t>10</t>
    </r>
    <r>
      <rPr>
        <b/>
        <sz val="12"/>
        <color theme="1"/>
        <rFont val="Calibri"/>
        <family val="2"/>
        <scheme val="minor"/>
      </rPr>
      <t>Be sample information</t>
    </r>
  </si>
  <si>
    <r>
      <t xml:space="preserve">Table S6c. </t>
    </r>
    <r>
      <rPr>
        <b/>
        <i/>
        <sz val="12"/>
        <color theme="1"/>
        <rFont val="Calibri"/>
        <family val="2"/>
        <scheme val="minor"/>
      </rPr>
      <t>In situ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vertAlign val="superscript"/>
        <sz val="12"/>
        <color theme="1"/>
        <rFont val="Calibri (Body)"/>
      </rPr>
      <t>14</t>
    </r>
    <r>
      <rPr>
        <b/>
        <sz val="12"/>
        <color theme="1"/>
        <rFont val="Calibri"/>
        <family val="2"/>
        <scheme val="minor"/>
      </rPr>
      <t>C CRONUS-A extraction details - CEREGE</t>
    </r>
  </si>
  <si>
    <t>Table S9. Modeled erosion depths</t>
  </si>
  <si>
    <t>Samples applied to (Tables S3):</t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</si>
  <si>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concentration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); From Table S3</t>
    </r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</si>
  <si>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conc. uncertainty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); From Table S3</t>
    </r>
  </si>
  <si>
    <t>Aluminum extraction for samples 17GRO-08, -09, -10, and -14 was completed independently of the beryllium extraction and therefore have different quartz weights than what is listed in Table S3.</t>
  </si>
  <si>
    <r>
      <rPr>
        <vertAlign val="superscript"/>
        <sz val="9"/>
        <color theme="1"/>
        <rFont val="Verdana"/>
        <family val="2"/>
      </rPr>
      <t>c</t>
    </r>
    <r>
      <rPr>
        <sz val="9"/>
        <color theme="1"/>
        <rFont val="Verdana"/>
        <family val="2"/>
      </rPr>
      <t xml:space="preserve"> Concentrations are blank corrected by subtracting the total number of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 xml:space="preserve">Be atoms in the process blank; see Table S4 for process blank values. </t>
    </r>
  </si>
  <si>
    <r>
      <t xml:space="preserve">Table S8. </t>
    </r>
    <r>
      <rPr>
        <b/>
        <vertAlign val="superscript"/>
        <sz val="12"/>
        <color theme="1"/>
        <rFont val="Calibri (Body)"/>
      </rPr>
      <t>14</t>
    </r>
    <r>
      <rPr>
        <b/>
        <sz val="12"/>
        <color theme="1"/>
        <rFont val="Calibri"/>
        <family val="2"/>
        <scheme val="minor"/>
      </rPr>
      <t>C/</t>
    </r>
    <r>
      <rPr>
        <b/>
        <vertAlign val="superscript"/>
        <sz val="12"/>
        <color theme="1"/>
        <rFont val="Calibri (Body)"/>
      </rPr>
      <t>10</t>
    </r>
    <r>
      <rPr>
        <b/>
        <sz val="12"/>
        <color theme="1"/>
        <rFont val="Calibri"/>
        <family val="2"/>
        <scheme val="minor"/>
      </rPr>
      <t xml:space="preserve">Be ratios </t>
    </r>
  </si>
  <si>
    <t>*See Table S7 for sample details; this sample is from the same lake as sample UBA-17023 (Larsen et al., 2014).</t>
  </si>
  <si>
    <t>Age ka BP (Lm)</t>
  </si>
  <si>
    <t>Age ka BP uncertainty</t>
  </si>
  <si>
    <t>Age ka relative to year of sample collection (CE 2017)</t>
  </si>
  <si>
    <t>8.80 ± 0.24 (0.29)</t>
  </si>
  <si>
    <t>10.29 ± 0.14 (0.23)</t>
  </si>
  <si>
    <t>9.57 ± 0.33 (0.38)</t>
  </si>
  <si>
    <t>9.29 ± 0.07 (0.18)</t>
  </si>
  <si>
    <t>10.24 ± 0.31 (0.36)</t>
  </si>
  <si>
    <t>10.35 ± 0.81 (0.83)</t>
  </si>
  <si>
    <t>10.63 ± 0.99 (1.01)</t>
  </si>
  <si>
    <t>9.95 ± 0.06 (0.19)</t>
  </si>
  <si>
    <t>9.35 ± 0.25 (0.30)</t>
  </si>
  <si>
    <t>10.65 ± 0.32 (0.37)</t>
  </si>
  <si>
    <t>9.36 ± 0.61 (0.64)</t>
  </si>
  <si>
    <t xml:space="preserve">  Ages are calculated using version 3 of the exposure age calculator found at https://hess.ess.washington.edu/ (wrapper: 3.0, muons: 1A, consts: 3.0.3), which implements an updated treatment of muon-based production (Balco et al., 2008; Balco, 2017). All ages are calculated using 'Lm' scaling and a</t>
  </si>
  <si>
    <r>
      <t xml:space="preserve">  Baffin Bay production rate of 4.04 ± 0.07 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 xml:space="preserve"> yr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 xml:space="preserve"> (Young et al., 2013), and reported relative to ka BP (CE 1950). This value has been updated from the CRONUS v2 value of 3.96 ± 0.07 atoms g-1 yr-1; the calibration dataset is the same. All samples use a density of 2.65 g cm-3, standard air pressure</t>
    </r>
  </si>
  <si>
    <r>
      <t xml:space="preserve">  'std', and an effective attenuation length of 160 g cm</t>
    </r>
    <r>
      <rPr>
        <vertAlign val="superscript"/>
        <sz val="9"/>
        <color theme="1"/>
        <rFont val="Verdana"/>
        <family val="2"/>
      </rPr>
      <t>-2</t>
    </r>
    <r>
      <rPr>
        <sz val="9"/>
        <color theme="1"/>
        <rFont val="Verdana"/>
        <family val="2"/>
      </rPr>
      <t xml:space="preserve">.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concentrations are reported relative to 07KNSTD with a reported ratio of 2.85 x 10</t>
    </r>
    <r>
      <rPr>
        <vertAlign val="superscript"/>
        <sz val="9"/>
        <color theme="1"/>
        <rFont val="Verdana"/>
        <family val="2"/>
      </rPr>
      <t>-12</t>
    </r>
    <r>
      <rPr>
        <sz val="9"/>
        <color theme="1"/>
        <rFont val="Verdana"/>
        <family val="2"/>
      </rPr>
      <t xml:space="preserve"> using a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half-life of 1.387 x 10</t>
    </r>
    <r>
      <rPr>
        <vertAlign val="superscript"/>
        <sz val="9"/>
        <color theme="1"/>
        <rFont val="Verdana"/>
        <family val="2"/>
      </rPr>
      <t>6</t>
    </r>
    <r>
      <rPr>
        <sz val="9"/>
        <color theme="1"/>
        <rFont val="Verdana"/>
        <family val="2"/>
      </rPr>
      <t xml:space="preserve"> years (Nishiizumi et al., 2007; Chmeleff et al., 2010). Numbers in parentheses are the age uncertainties that include the </t>
    </r>
  </si>
  <si>
    <t>Age ka BP unc.</t>
  </si>
  <si>
    <t>Qamanarsuup Sermia</t>
  </si>
  <si>
    <t>Kangiata Nunaata Sermia</t>
  </si>
  <si>
    <t>Inboard of historical limit</t>
  </si>
  <si>
    <r>
      <rPr>
        <vertAlign val="superscript"/>
        <sz val="9"/>
        <color theme="1"/>
        <rFont val="Verdana"/>
        <family val="2"/>
      </rPr>
      <t>a</t>
    </r>
    <r>
      <rPr>
        <sz val="9"/>
        <color theme="1"/>
        <rFont val="Verdana"/>
        <family val="2"/>
      </rPr>
      <t xml:space="preserve"> Samples were spiked with LDEO carriers 6 or 7 with evaporation-corrected </t>
    </r>
    <r>
      <rPr>
        <vertAlign val="superscript"/>
        <sz val="9"/>
        <color theme="1"/>
        <rFont val="Verdana"/>
        <family val="2"/>
      </rPr>
      <t xml:space="preserve"> 9</t>
    </r>
    <r>
      <rPr>
        <sz val="9"/>
        <color theme="1"/>
        <rFont val="Verdana"/>
        <family val="2"/>
      </rPr>
      <t>Be concentrations ranging from 1028 to 1042 ppm, or a Buffalo carrier with a concentration of 1074 ppm (see Table S4).</t>
    </r>
  </si>
  <si>
    <t xml:space="preserve">  </t>
  </si>
  <si>
    <t xml:space="preserve">  Ages are calculated using version 3 of the exposure age calculator found at https://hess.ess.washington.edu/ (wrapper: 3.0, muons: 1A, consts: 3.0.3), which implements an updated treatment of muon-based production (Balco et al., 2008; Balco, 2017). All ages are calculated using 'Lm' </t>
  </si>
  <si>
    <t xml:space="preserve">  scaling and a Baffin Bay production rate of 4.04 ± 0.07 atoms g-1 yr-1 (Young et al., 2013a). This  value has been updated from the CRONUS v2 value of 3.96 ± 0.07 atoms g-1 yr-1; the calibration dataset is the same. All samples use a density of 2.65 g cm-3, standard air pressure 'std', and</t>
  </si>
  <si>
    <r>
      <t xml:space="preserve">  an effective attenuation length of 160 g cm</t>
    </r>
    <r>
      <rPr>
        <vertAlign val="superscript"/>
        <sz val="9"/>
        <color theme="1"/>
        <rFont val="Verdana"/>
        <family val="2"/>
      </rPr>
      <t>-2</t>
    </r>
    <r>
      <rPr>
        <sz val="9"/>
        <color theme="1"/>
        <rFont val="Verdana"/>
        <family val="2"/>
      </rPr>
      <t xml:space="preserve">.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concentrations are reported relative to 07KNSTD with a reported ratio of 2.85 x 10</t>
    </r>
    <r>
      <rPr>
        <vertAlign val="superscript"/>
        <sz val="9"/>
        <color theme="1"/>
        <rFont val="Verdana"/>
        <family val="2"/>
      </rPr>
      <t>-12</t>
    </r>
    <r>
      <rPr>
        <sz val="9"/>
        <color theme="1"/>
        <rFont val="Verdana"/>
        <family val="2"/>
      </rPr>
      <t xml:space="preserve"> using a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half-life of 1.387 x 10</t>
    </r>
    <r>
      <rPr>
        <vertAlign val="superscript"/>
        <sz val="9"/>
        <color theme="1"/>
        <rFont val="Verdana"/>
        <family val="2"/>
      </rPr>
      <t>6</t>
    </r>
    <r>
      <rPr>
        <sz val="9"/>
        <color theme="1"/>
        <rFont val="Verdana"/>
        <family val="2"/>
      </rPr>
      <t xml:space="preserve"> years (Nishiizumi et al., 2007; Chemeleff et al., 2010).   Numbers in parentheses are the moraine age uncertainties</t>
    </r>
  </si>
  <si>
    <r>
      <t xml:space="preserve">  that include the uncertainty in the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 xml:space="preserve">Be production-rate calibration dataset. Moraine ages with the production rate uncertainty must be used when comparing the Baffin Bay moraines to any independent record that is not on the Baffin Bay-Arctic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timescale.</t>
    </r>
  </si>
  <si>
    <t>We report the 1-sigma ratio uncertainty; 2-sigma uncertainty is in parentheses.</t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</si>
  <si>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concentration uncertainty includes the raw measurement uncertainty and a 3.6% uncertainty propagated through to reflect the LDEO scatter in CRONUS-A measurements (updated from Lamp et al., 2019).</t>
    </r>
  </si>
  <si>
    <t>Ratios are not reported for samples that have inherited Be-10, which results in artificially low ratios.</t>
  </si>
  <si>
    <t>Minimum detectable burial is calculated using the sample-specific 1-sigma ratio uncertainty. Using the average ratio precision of all measurements (5.7%),</t>
  </si>
  <si>
    <t xml:space="preserve">   we calculate a minimum burial detection limit of 625 years.</t>
  </si>
  <si>
    <r>
      <t xml:space="preserve">  uncertainty in the </t>
    </r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 xml:space="preserve">Be production-rate calibration dataset. </t>
    </r>
  </si>
  <si>
    <t xml:space="preserve"> Calibrated age uncertainty (2σ; yr)</t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</si>
  <si>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concentration (atoms/g); from Table S6a</t>
    </r>
  </si>
  <si>
    <r>
      <rPr>
        <vertAlign val="superscript"/>
        <sz val="9"/>
        <color theme="1"/>
        <rFont val="Verdana"/>
        <family val="2"/>
      </rPr>
      <t>14</t>
    </r>
    <r>
      <rPr>
        <sz val="9"/>
        <color theme="1"/>
        <rFont val="Verdana"/>
        <family val="2"/>
      </rPr>
      <t>C concentration unc. (atoms/g); from Table S6a</t>
    </r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</si>
  <si>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concentration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); from Table S3</t>
    </r>
  </si>
  <si>
    <r>
      <rPr>
        <vertAlign val="superscript"/>
        <sz val="9"/>
        <color theme="1"/>
        <rFont val="Verdana"/>
        <family val="2"/>
      </rPr>
      <t>10</t>
    </r>
    <r>
      <rPr>
        <sz val="9"/>
        <color theme="1"/>
        <rFont val="Verdana"/>
        <family val="2"/>
      </rPr>
      <t>Be conc. uncertainty (atoms g</t>
    </r>
    <r>
      <rPr>
        <vertAlign val="superscript"/>
        <sz val="9"/>
        <color theme="1"/>
        <rFont val="Verdana"/>
        <family val="2"/>
      </rPr>
      <t>-1</t>
    </r>
    <r>
      <rPr>
        <sz val="9"/>
        <color theme="1"/>
        <rFont val="Verdana"/>
        <family val="2"/>
      </rPr>
      <t>); from Table S3</t>
    </r>
  </si>
  <si>
    <t xml:space="preserve">Sample thickness is a weighted average of nuemerous thickness measurements on individual rock fragments (typically &gt;10) using digital calipers. </t>
  </si>
  <si>
    <t xml:space="preserve">    reported with an assumed 𝝳13C value of -25 per mille instead of 0 per mille. </t>
  </si>
  <si>
    <t>Radiocarbon ages for terrestrial samples and are calibrated using CALIB 8.2 and the INTCAL20 dataset (Stuiver et al., 2020; Reimer et al., 2020).</t>
  </si>
  <si>
    <t>Radiocarbon ages are calibrated using CALIB 8.2 and the INTCAL20 dataset (Stuiver et al.,  2020; Reimer et al., 2020).</t>
  </si>
  <si>
    <t>Marine samples are calibrated using CALIB 8.2 and the MARINE20 database (𝛥R=0; R = 550 years; Heaton et al., 2020). We added 400 years to older marine samples (I-samples) because they were originally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</si>
</sst>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00"/>
    <numFmt numFmtId="165" formatCode="0.0000"/>
    <numFmt numFmtId="166" formatCode="0.000"/>
    <numFmt numFmtId="167" formatCode="0.00000"/>
    <numFmt numFmtId="168" formatCode="0.0000E+00"/>
    <numFmt numFmtId="169" formatCode="0.0"/>
    <numFmt numFmtId="170" formatCode="#,##0.00000"/>
    <numFmt numFmtId="171" formatCode="0.0%"/>
  </numFmts>
  <fonts count="4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Verdana"/>
      <family val="2"/>
    </font>
    <font>
      <sz val="8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Calibri"/>
      <family val="2"/>
    </font>
    <font>
      <sz val="9"/>
      <name val="Geneva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 (Body)_x0000_"/>
    </font>
    <font>
      <b/>
      <vertAlign val="superscript"/>
      <sz val="12"/>
      <color theme="1"/>
      <name val="Calibri (Body)"/>
    </font>
    <font>
      <sz val="9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sz val="10"/>
      <color indexed="8"/>
      <name val="Calibri"/>
      <family val="2"/>
    </font>
    <font>
      <sz val="12"/>
      <color theme="1"/>
      <name val="Calibri"/>
      <family val="2"/>
      <scheme val="minor"/>
    </font>
    <font>
      <sz val="9"/>
      <color indexed="8"/>
      <name val="Verdana"/>
      <family val="2"/>
    </font>
    <font>
      <sz val="10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indexed="8"/>
      <name val="Verdana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Verdana"/>
      <family val="2"/>
    </font>
    <font>
      <vertAlign val="superscript"/>
      <sz val="9"/>
      <name val="Verdana"/>
      <family val="2"/>
    </font>
    <font>
      <vertAlign val="superscript"/>
      <sz val="9"/>
      <color theme="1"/>
      <name val="Verdana"/>
      <family val="2"/>
    </font>
    <font>
      <b/>
      <sz val="9"/>
      <name val="Verdana"/>
      <family val="2"/>
    </font>
    <font>
      <b/>
      <i/>
      <sz val="9"/>
      <color theme="1"/>
      <name val="Verdana"/>
      <family val="2"/>
    </font>
    <font>
      <b/>
      <vertAlign val="superscript"/>
      <sz val="10"/>
      <name val="Verdana"/>
      <family val="2"/>
    </font>
    <font>
      <vertAlign val="subscript"/>
      <sz val="9"/>
      <color theme="1"/>
      <name val="Verdana"/>
      <family val="2"/>
    </font>
    <font>
      <vertAlign val="superscript"/>
      <sz val="9"/>
      <color rgb="FF000000"/>
      <name val="Verdana"/>
      <family val="2"/>
    </font>
    <font>
      <sz val="9"/>
      <color rgb="FF000000"/>
      <name val="Verdana"/>
      <family val="2"/>
    </font>
    <font>
      <b/>
      <i/>
      <sz val="9"/>
      <name val="Verdana"/>
      <family val="2"/>
    </font>
    <font>
      <b/>
      <sz val="9"/>
      <color theme="1"/>
      <name val="Verdana"/>
      <family val="2"/>
    </font>
    <font>
      <i/>
      <sz val="11"/>
      <color theme="1"/>
      <name val="Calibri"/>
      <family val="2"/>
      <scheme val="minor"/>
    </font>
    <font>
      <i/>
      <sz val="9"/>
      <name val="Verdana"/>
      <family val="2"/>
    </font>
    <font>
      <b/>
      <sz val="9"/>
      <color rgb="FF000000"/>
      <name val="Verdana"/>
      <family val="2"/>
    </font>
    <font>
      <i/>
      <sz val="9"/>
      <color rgb="FF000000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8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4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  <xf numFmtId="0" fontId="24" fillId="0" borderId="0"/>
  </cellStyleXfs>
  <cellXfs count="32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vertical="top" wrapText="1"/>
    </xf>
    <xf numFmtId="11" fontId="12" fillId="0" borderId="0" xfId="0" applyNumberFormat="1" applyFont="1" applyFill="1" applyBorder="1" applyAlignment="1">
      <alignment horizontal="center" vertical="center" wrapText="1"/>
    </xf>
    <xf numFmtId="11" fontId="11" fillId="0" borderId="0" xfId="259" applyNumberFormat="1" applyFont="1" applyFill="1" applyBorder="1" applyAlignment="1">
      <alignment horizontal="center" vertical="center" wrapText="1"/>
    </xf>
    <xf numFmtId="11" fontId="11" fillId="0" borderId="0" xfId="259" applyNumberFormat="1" applyFont="1" applyFill="1" applyBorder="1" applyAlignment="1">
      <alignment horizontal="center"/>
    </xf>
    <xf numFmtId="11" fontId="10" fillId="0" borderId="0" xfId="259" applyNumberFormat="1" applyFont="1" applyFill="1" applyBorder="1" applyAlignment="1">
      <alignment horizontal="center"/>
    </xf>
    <xf numFmtId="11" fontId="1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2" xfId="0" applyBorder="1"/>
    <xf numFmtId="0" fontId="0" fillId="0" borderId="0" xfId="0" applyBorder="1" applyAlignment="1">
      <alignment wrapText="1"/>
    </xf>
    <xf numFmtId="0" fontId="15" fillId="0" borderId="0" xfId="0" applyFont="1" applyAlignment="1">
      <alignment horizontal="center"/>
    </xf>
    <xf numFmtId="0" fontId="6" fillId="0" borderId="0" xfId="43" applyFont="1" applyAlignment="1">
      <alignment horizontal="center"/>
    </xf>
    <xf numFmtId="165" fontId="15" fillId="0" borderId="0" xfId="0" applyNumberFormat="1" applyFont="1" applyAlignment="1">
      <alignment horizontal="center"/>
    </xf>
    <xf numFmtId="165" fontId="15" fillId="0" borderId="0" xfId="259" applyNumberFormat="1" applyFont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center"/>
    </xf>
    <xf numFmtId="0" fontId="0" fillId="0" borderId="0" xfId="0" applyAlignment="1">
      <alignment horizontal="center" vertical="top" wrapText="1"/>
    </xf>
    <xf numFmtId="1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" fontId="17" fillId="0" borderId="0" xfId="0" applyNumberFormat="1" applyFont="1" applyAlignment="1">
      <alignment horizontal="center"/>
    </xf>
    <xf numFmtId="1" fontId="15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165" fontId="1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1" fontId="17" fillId="0" borderId="0" xfId="0" applyNumberFormat="1" applyFont="1" applyFill="1" applyAlignment="1">
      <alignment horizontal="center"/>
    </xf>
    <xf numFmtId="0" fontId="0" fillId="0" borderId="3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/>
    <xf numFmtId="0" fontId="0" fillId="0" borderId="0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2" fontId="0" fillId="0" borderId="0" xfId="0" applyNumberFormat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1" fontId="21" fillId="0" borderId="0" xfId="0" applyNumberFormat="1" applyFont="1" applyAlignment="1">
      <alignment horizontal="center"/>
    </xf>
    <xf numFmtId="2" fontId="21" fillId="0" borderId="0" xfId="0" applyNumberFormat="1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165" fontId="20" fillId="0" borderId="0" xfId="0" applyNumberFormat="1" applyFont="1" applyAlignment="1">
      <alignment horizontal="center"/>
    </xf>
    <xf numFmtId="2" fontId="22" fillId="0" borderId="0" xfId="0" applyNumberFormat="1" applyFont="1" applyFill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167" fontId="21" fillId="0" borderId="0" xfId="0" applyNumberFormat="1" applyFont="1" applyAlignment="1">
      <alignment horizontal="center"/>
    </xf>
    <xf numFmtId="167" fontId="0" fillId="0" borderId="0" xfId="0" applyNumberFormat="1" applyAlignment="1">
      <alignment horizontal="left"/>
    </xf>
    <xf numFmtId="167" fontId="0" fillId="0" borderId="0" xfId="0" applyNumberFormat="1" applyFont="1" applyAlignment="1">
      <alignment horizontal="left"/>
    </xf>
    <xf numFmtId="167" fontId="15" fillId="0" borderId="0" xfId="0" applyNumberFormat="1" applyFont="1" applyAlignment="1">
      <alignment horizontal="center"/>
    </xf>
    <xf numFmtId="165" fontId="23" fillId="0" borderId="0" xfId="0" applyNumberFormat="1" applyFont="1" applyAlignment="1">
      <alignment horizontal="center"/>
    </xf>
    <xf numFmtId="168" fontId="13" fillId="0" borderId="0" xfId="0" applyNumberFormat="1" applyFont="1" applyAlignment="1">
      <alignment horizontal="center"/>
    </xf>
    <xf numFmtId="168" fontId="20" fillId="0" borderId="0" xfId="259" applyNumberFormat="1" applyFont="1" applyBorder="1" applyAlignment="1">
      <alignment horizontal="center" vertical="center" wrapText="1"/>
    </xf>
    <xf numFmtId="168" fontId="15" fillId="0" borderId="0" xfId="259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center"/>
    </xf>
    <xf numFmtId="1" fontId="21" fillId="0" borderId="0" xfId="0" applyNumberFormat="1" applyFont="1" applyFill="1" applyAlignment="1">
      <alignment horizontal="center"/>
    </xf>
    <xf numFmtId="168" fontId="20" fillId="0" borderId="0" xfId="0" applyNumberFormat="1" applyFont="1" applyAlignment="1">
      <alignment horizontal="center"/>
    </xf>
    <xf numFmtId="1" fontId="18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21" fillId="0" borderId="0" xfId="0" applyFont="1" applyFill="1" applyBorder="1" applyAlignment="1">
      <alignment horizontal="left"/>
    </xf>
    <xf numFmtId="167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167" fontId="21" fillId="0" borderId="0" xfId="0" applyNumberFormat="1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1" fontId="20" fillId="0" borderId="0" xfId="0" applyNumberFormat="1" applyFont="1" applyBorder="1" applyAlignment="1">
      <alignment horizontal="center"/>
    </xf>
    <xf numFmtId="1" fontId="21" fillId="0" borderId="0" xfId="0" applyNumberFormat="1" applyFont="1" applyFill="1" applyBorder="1" applyAlignment="1">
      <alignment horizontal="center"/>
    </xf>
    <xf numFmtId="1" fontId="21" fillId="0" borderId="0" xfId="0" applyNumberFormat="1" applyFont="1" applyBorder="1" applyAlignment="1">
      <alignment horizontal="center"/>
    </xf>
    <xf numFmtId="165" fontId="26" fillId="0" borderId="0" xfId="0" applyNumberFormat="1" applyFont="1" applyBorder="1" applyAlignment="1">
      <alignment horizontal="center"/>
    </xf>
    <xf numFmtId="165" fontId="23" fillId="0" borderId="0" xfId="0" applyNumberFormat="1" applyFont="1" applyBorder="1" applyAlignment="1">
      <alignment horizontal="center"/>
    </xf>
    <xf numFmtId="165" fontId="21" fillId="0" borderId="0" xfId="0" applyNumberFormat="1" applyFont="1" applyBorder="1" applyAlignment="1">
      <alignment horizontal="center"/>
    </xf>
    <xf numFmtId="168" fontId="20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/>
    </xf>
    <xf numFmtId="168" fontId="21" fillId="0" borderId="0" xfId="0" applyNumberFormat="1" applyFont="1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1" fontId="20" fillId="0" borderId="0" xfId="0" applyNumberFormat="1" applyFont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168" fontId="21" fillId="0" borderId="0" xfId="0" applyNumberFormat="1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21" fillId="0" borderId="0" xfId="0" applyNumberFormat="1" applyFont="1"/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2" fontId="21" fillId="0" borderId="0" xfId="0" applyNumberFormat="1" applyFont="1" applyAlignment="1">
      <alignment wrapText="1"/>
    </xf>
    <xf numFmtId="166" fontId="21" fillId="0" borderId="0" xfId="0" applyNumberFormat="1" applyFont="1" applyAlignment="1">
      <alignment horizontal="center"/>
    </xf>
    <xf numFmtId="2" fontId="21" fillId="0" borderId="2" xfId="0" applyNumberFormat="1" applyFont="1" applyFill="1" applyBorder="1" applyAlignment="1">
      <alignment horizontal="center"/>
    </xf>
    <xf numFmtId="168" fontId="20" fillId="0" borderId="2" xfId="0" applyNumberFormat="1" applyFont="1" applyBorder="1" applyAlignment="1">
      <alignment horizontal="center"/>
    </xf>
    <xf numFmtId="0" fontId="0" fillId="0" borderId="2" xfId="0" applyFont="1" applyBorder="1"/>
    <xf numFmtId="0" fontId="1" fillId="0" borderId="2" xfId="0" applyFont="1" applyBorder="1"/>
    <xf numFmtId="0" fontId="30" fillId="0" borderId="0" xfId="0" applyFont="1" applyAlignment="1">
      <alignment horizontal="center"/>
    </xf>
    <xf numFmtId="165" fontId="30" fillId="0" borderId="0" xfId="0" applyNumberFormat="1" applyFont="1" applyAlignment="1">
      <alignment horizontal="center"/>
    </xf>
    <xf numFmtId="165" fontId="21" fillId="0" borderId="0" xfId="0" applyNumberFormat="1" applyFont="1" applyAlignment="1">
      <alignment horizontal="center"/>
    </xf>
    <xf numFmtId="1" fontId="0" fillId="0" borderId="0" xfId="0" applyNumberFormat="1"/>
    <xf numFmtId="0" fontId="21" fillId="0" borderId="0" xfId="0" applyFont="1"/>
    <xf numFmtId="2" fontId="20" fillId="0" borderId="0" xfId="0" applyNumberFormat="1" applyFont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Alignment="1">
      <alignment horizontal="center"/>
    </xf>
    <xf numFmtId="0" fontId="21" fillId="0" borderId="2" xfId="0" applyFont="1" applyBorder="1" applyAlignment="1">
      <alignment horizontal="center"/>
    </xf>
    <xf numFmtId="165" fontId="21" fillId="0" borderId="2" xfId="0" applyNumberFormat="1" applyFont="1" applyBorder="1" applyAlignment="1">
      <alignment horizontal="center"/>
    </xf>
    <xf numFmtId="1" fontId="21" fillId="0" borderId="2" xfId="0" applyNumberFormat="1" applyFont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0" xfId="0" applyFont="1" applyBorder="1"/>
    <xf numFmtId="0" fontId="21" fillId="0" borderId="2" xfId="0" applyFont="1" applyBorder="1"/>
    <xf numFmtId="49" fontId="25" fillId="0" borderId="0" xfId="0" applyNumberFormat="1" applyFont="1" applyBorder="1" applyAlignment="1">
      <alignment horizontal="center"/>
    </xf>
    <xf numFmtId="0" fontId="25" fillId="0" borderId="0" xfId="0" applyNumberFormat="1" applyFont="1" applyBorder="1" applyAlignment="1">
      <alignment horizontal="center"/>
    </xf>
    <xf numFmtId="169" fontId="21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2" fontId="21" fillId="0" borderId="2" xfId="0" applyNumberFormat="1" applyFont="1" applyBorder="1" applyAlignment="1">
      <alignment horizontal="center"/>
    </xf>
    <xf numFmtId="169" fontId="21" fillId="0" borderId="2" xfId="0" applyNumberFormat="1" applyFont="1" applyBorder="1" applyAlignment="1">
      <alignment horizontal="center"/>
    </xf>
    <xf numFmtId="168" fontId="21" fillId="0" borderId="2" xfId="0" applyNumberFormat="1" applyFont="1" applyBorder="1" applyAlignment="1">
      <alignment horizontal="center"/>
    </xf>
    <xf numFmtId="1" fontId="35" fillId="0" borderId="2" xfId="0" applyNumberFormat="1" applyFont="1" applyBorder="1"/>
    <xf numFmtId="165" fontId="26" fillId="0" borderId="0" xfId="0" applyNumberFormat="1" applyFont="1" applyFill="1" applyBorder="1" applyAlignment="1">
      <alignment horizontal="center"/>
    </xf>
    <xf numFmtId="0" fontId="26" fillId="0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1" fillId="0" borderId="0" xfId="43" applyFont="1" applyBorder="1" applyAlignment="1">
      <alignment horizontal="center" vertical="center" wrapText="1"/>
    </xf>
    <xf numFmtId="169" fontId="25" fillId="0" borderId="0" xfId="0" applyNumberFormat="1" applyFont="1" applyBorder="1" applyAlignment="1">
      <alignment horizontal="center" vertical="center"/>
    </xf>
    <xf numFmtId="165" fontId="21" fillId="0" borderId="0" xfId="0" applyNumberFormat="1" applyFont="1" applyFill="1" applyAlignment="1">
      <alignment horizontal="center"/>
    </xf>
    <xf numFmtId="3" fontId="21" fillId="0" borderId="0" xfId="0" applyNumberFormat="1" applyFont="1" applyFill="1" applyAlignment="1">
      <alignment horizontal="center"/>
    </xf>
    <xf numFmtId="169" fontId="21" fillId="0" borderId="0" xfId="0" applyNumberFormat="1" applyFont="1" applyFill="1" applyAlignment="1">
      <alignment horizontal="center"/>
    </xf>
    <xf numFmtId="0" fontId="21" fillId="0" borderId="0" xfId="0" applyFont="1" applyAlignment="1"/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Fill="1" applyAlignment="1">
      <alignment horizontal="center"/>
    </xf>
    <xf numFmtId="167" fontId="21" fillId="0" borderId="2" xfId="0" applyNumberFormat="1" applyFont="1" applyFill="1" applyBorder="1" applyAlignment="1">
      <alignment horizontal="center"/>
    </xf>
    <xf numFmtId="165" fontId="21" fillId="0" borderId="0" xfId="0" applyNumberFormat="1" applyFont="1" applyBorder="1" applyAlignment="1">
      <alignment horizontal="center" vertical="center" wrapText="1"/>
    </xf>
    <xf numFmtId="165" fontId="21" fillId="0" borderId="2" xfId="0" applyNumberFormat="1" applyFont="1" applyFill="1" applyBorder="1" applyAlignment="1">
      <alignment horizontal="center"/>
    </xf>
    <xf numFmtId="0" fontId="21" fillId="0" borderId="0" xfId="43" applyFont="1" applyBorder="1" applyAlignment="1">
      <alignment horizontal="left"/>
    </xf>
    <xf numFmtId="0" fontId="31" fillId="0" borderId="2" xfId="487" applyNumberFormat="1" applyFont="1" applyBorder="1" applyAlignment="1">
      <alignment horizontal="left"/>
    </xf>
    <xf numFmtId="0" fontId="31" fillId="0" borderId="2" xfId="487" applyNumberFormat="1" applyFont="1" applyBorder="1" applyAlignment="1">
      <alignment horizontal="center"/>
    </xf>
    <xf numFmtId="0" fontId="8" fillId="0" borderId="2" xfId="0" applyNumberFormat="1" applyFont="1" applyBorder="1" applyAlignment="1"/>
    <xf numFmtId="0" fontId="8" fillId="0" borderId="2" xfId="487" applyBorder="1"/>
    <xf numFmtId="0" fontId="8" fillId="0" borderId="2" xfId="487" applyBorder="1" applyAlignment="1">
      <alignment horizontal="center"/>
    </xf>
    <xf numFmtId="0" fontId="8" fillId="0" borderId="0" xfId="487"/>
    <xf numFmtId="0" fontId="20" fillId="0" borderId="2" xfId="487" applyFont="1" applyBorder="1" applyAlignment="1">
      <alignment horizontal="center" vertical="center" wrapText="1"/>
    </xf>
    <xf numFmtId="0" fontId="20" fillId="0" borderId="2" xfId="487" applyFont="1" applyBorder="1" applyAlignment="1">
      <alignment horizontal="center" vertical="center"/>
    </xf>
    <xf numFmtId="0" fontId="20" fillId="0" borderId="1" xfId="487" applyFont="1" applyBorder="1" applyAlignment="1">
      <alignment horizontal="center" vertical="center"/>
    </xf>
    <xf numFmtId="165" fontId="20" fillId="0" borderId="0" xfId="487" applyNumberFormat="1" applyFont="1" applyAlignment="1">
      <alignment horizontal="center"/>
    </xf>
    <xf numFmtId="0" fontId="20" fillId="0" borderId="0" xfId="487" applyFont="1" applyAlignment="1">
      <alignment horizontal="center"/>
    </xf>
    <xf numFmtId="0" fontId="28" fillId="0" borderId="0" xfId="0" applyFont="1" applyAlignment="1">
      <alignment horizontal="center"/>
    </xf>
    <xf numFmtId="0" fontId="20" fillId="0" borderId="0" xfId="487" applyFont="1" applyFill="1" applyAlignment="1">
      <alignment horizontal="center"/>
    </xf>
    <xf numFmtId="0" fontId="8" fillId="0" borderId="0" xfId="487" applyFill="1"/>
    <xf numFmtId="0" fontId="20" fillId="0" borderId="0" xfId="487" applyFont="1" applyAlignment="1">
      <alignment horizontal="center" wrapText="1"/>
    </xf>
    <xf numFmtId="0" fontId="20" fillId="0" borderId="2" xfId="487" applyFont="1" applyBorder="1" applyAlignment="1">
      <alignment horizontal="center"/>
    </xf>
    <xf numFmtId="0" fontId="20" fillId="0" borderId="2" xfId="487" applyFont="1" applyBorder="1" applyAlignment="1">
      <alignment horizontal="center" wrapText="1"/>
    </xf>
    <xf numFmtId="0" fontId="20" fillId="0" borderId="0" xfId="487" applyFont="1" applyBorder="1" applyAlignment="1">
      <alignment horizontal="left"/>
    </xf>
    <xf numFmtId="0" fontId="20" fillId="0" borderId="0" xfId="487" applyFont="1" applyBorder="1" applyAlignment="1">
      <alignment horizontal="center"/>
    </xf>
    <xf numFmtId="0" fontId="20" fillId="0" borderId="0" xfId="487" applyFont="1" applyBorder="1" applyAlignment="1">
      <alignment horizontal="center" wrapText="1"/>
    </xf>
    <xf numFmtId="0" fontId="20" fillId="0" borderId="0" xfId="487" applyFont="1" applyAlignment="1">
      <alignment horizontal="left" vertical="center"/>
    </xf>
    <xf numFmtId="0" fontId="20" fillId="0" borderId="0" xfId="487" applyFont="1"/>
    <xf numFmtId="0" fontId="20" fillId="0" borderId="1" xfId="487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0" xfId="487" applyAlignment="1">
      <alignment horizontal="center" vertical="center"/>
    </xf>
    <xf numFmtId="2" fontId="8" fillId="0" borderId="0" xfId="487" applyNumberFormat="1"/>
    <xf numFmtId="0" fontId="8" fillId="0" borderId="0" xfId="487" applyBorder="1"/>
    <xf numFmtId="0" fontId="20" fillId="0" borderId="2" xfId="487" applyFont="1" applyBorder="1"/>
    <xf numFmtId="0" fontId="8" fillId="0" borderId="0" xfId="487" applyAlignment="1">
      <alignment horizontal="center"/>
    </xf>
    <xf numFmtId="164" fontId="21" fillId="0" borderId="1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164" fontId="21" fillId="0" borderId="0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 vertical="center" wrapText="1"/>
    </xf>
    <xf numFmtId="0" fontId="21" fillId="0" borderId="3" xfId="0" applyFont="1" applyBorder="1" applyAlignment="1"/>
    <xf numFmtId="0" fontId="21" fillId="0" borderId="2" xfId="0" applyFont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/>
    </xf>
    <xf numFmtId="168" fontId="21" fillId="0" borderId="2" xfId="0" applyNumberFormat="1" applyFont="1" applyFill="1" applyBorder="1" applyAlignment="1">
      <alignment horizontal="center"/>
    </xf>
    <xf numFmtId="1" fontId="21" fillId="0" borderId="2" xfId="0" applyNumberFormat="1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1" fontId="25" fillId="0" borderId="1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/>
    </xf>
    <xf numFmtId="2" fontId="2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25" fillId="0" borderId="2" xfId="0" applyFont="1" applyBorder="1" applyAlignment="1">
      <alignment horizontal="center"/>
    </xf>
    <xf numFmtId="0" fontId="21" fillId="0" borderId="1" xfId="43" applyFont="1" applyBorder="1" applyAlignment="1">
      <alignment horizontal="center" vertical="center" wrapText="1"/>
    </xf>
    <xf numFmtId="1" fontId="39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wrapText="1"/>
    </xf>
    <xf numFmtId="164" fontId="21" fillId="0" borderId="0" xfId="0" applyNumberFormat="1" applyFont="1" applyAlignment="1">
      <alignment horizontal="center"/>
    </xf>
    <xf numFmtId="0" fontId="22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20" fillId="0" borderId="0" xfId="0" applyFont="1" applyFill="1" applyAlignment="1">
      <alignment horizontal="left"/>
    </xf>
    <xf numFmtId="0" fontId="39" fillId="0" borderId="0" xfId="0" applyFont="1" applyAlignment="1">
      <alignment horizontal="center"/>
    </xf>
    <xf numFmtId="1" fontId="34" fillId="0" borderId="0" xfId="0" applyNumberFormat="1" applyFont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20" fillId="0" borderId="2" xfId="0" applyFont="1" applyFill="1" applyBorder="1" applyAlignment="1">
      <alignment horizontal="left"/>
    </xf>
    <xf numFmtId="164" fontId="21" fillId="0" borderId="2" xfId="0" applyNumberFormat="1" applyFont="1" applyBorder="1" applyAlignment="1">
      <alignment horizontal="center"/>
    </xf>
    <xf numFmtId="0" fontId="39" fillId="0" borderId="2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21" fillId="0" borderId="0" xfId="0" applyFont="1" applyBorder="1"/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2" fontId="0" fillId="0" borderId="0" xfId="0" applyNumberFormat="1" applyFill="1"/>
    <xf numFmtId="1" fontId="20" fillId="0" borderId="0" xfId="0" applyNumberFormat="1" applyFont="1" applyFill="1" applyAlignment="1">
      <alignment horizontal="center"/>
    </xf>
    <xf numFmtId="2" fontId="20" fillId="0" borderId="0" xfId="0" applyNumberFormat="1" applyFont="1" applyFill="1" applyAlignment="1">
      <alignment horizontal="center"/>
    </xf>
    <xf numFmtId="1" fontId="20" fillId="0" borderId="2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165" fontId="20" fillId="0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/>
    </xf>
    <xf numFmtId="169" fontId="20" fillId="0" borderId="0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166" fontId="20" fillId="0" borderId="0" xfId="0" applyNumberFormat="1" applyFont="1" applyFill="1" applyBorder="1" applyAlignment="1">
      <alignment horizontal="center"/>
    </xf>
    <xf numFmtId="2" fontId="21" fillId="0" borderId="0" xfId="488" applyNumberFormat="1" applyFont="1" applyAlignment="1">
      <alignment horizontal="center"/>
    </xf>
    <xf numFmtId="0" fontId="20" fillId="0" borderId="0" xfId="0" applyFont="1" applyFill="1" applyBorder="1" applyAlignment="1">
      <alignment horizontal="center"/>
    </xf>
    <xf numFmtId="2" fontId="22" fillId="0" borderId="0" xfId="488" applyNumberFormat="1" applyFont="1" applyAlignment="1">
      <alignment horizontal="center"/>
    </xf>
    <xf numFmtId="0" fontId="40" fillId="0" borderId="0" xfId="0" applyFont="1" applyBorder="1" applyAlignment="1">
      <alignment horizontal="right"/>
    </xf>
    <xf numFmtId="2" fontId="41" fillId="0" borderId="0" xfId="488" applyNumberFormat="1" applyFont="1"/>
    <xf numFmtId="2" fontId="21" fillId="0" borderId="0" xfId="488" applyNumberFormat="1" applyFont="1"/>
    <xf numFmtId="0" fontId="21" fillId="0" borderId="0" xfId="488" applyFont="1" applyFill="1" applyAlignment="1">
      <alignment horizontal="center"/>
    </xf>
    <xf numFmtId="2" fontId="41" fillId="0" borderId="0" xfId="488" applyNumberFormat="1" applyFont="1" applyAlignment="1">
      <alignment horizontal="center"/>
    </xf>
    <xf numFmtId="2" fontId="22" fillId="0" borderId="0" xfId="488" applyNumberFormat="1" applyFont="1" applyFill="1" applyAlignment="1">
      <alignment horizontal="center"/>
    </xf>
    <xf numFmtId="2" fontId="21" fillId="0" borderId="0" xfId="488" applyNumberFormat="1" applyFont="1" applyFill="1" applyAlignment="1">
      <alignment horizontal="center"/>
    </xf>
    <xf numFmtId="2" fontId="41" fillId="0" borderId="0" xfId="488" applyNumberFormat="1" applyFont="1" applyFill="1" applyAlignment="1">
      <alignment horizontal="center"/>
    </xf>
    <xf numFmtId="0" fontId="21" fillId="0" borderId="0" xfId="488" applyFont="1" applyFill="1" applyBorder="1" applyAlignment="1">
      <alignment horizontal="center"/>
    </xf>
    <xf numFmtId="2" fontId="21" fillId="0" borderId="0" xfId="488" applyNumberFormat="1" applyFont="1" applyBorder="1" applyAlignment="1">
      <alignment horizontal="center"/>
    </xf>
    <xf numFmtId="0" fontId="40" fillId="0" borderId="2" xfId="0" applyFont="1" applyBorder="1" applyAlignment="1">
      <alignment horizontal="right"/>
    </xf>
    <xf numFmtId="2" fontId="41" fillId="0" borderId="2" xfId="488" applyNumberFormat="1" applyFont="1" applyBorder="1" applyAlignment="1">
      <alignment horizontal="center"/>
    </xf>
    <xf numFmtId="0" fontId="35" fillId="0" borderId="0" xfId="0" applyFont="1" applyBorder="1" applyAlignment="1">
      <alignment horizontal="left" vertical="center" wrapText="1"/>
    </xf>
    <xf numFmtId="2" fontId="42" fillId="0" borderId="0" xfId="0" applyNumberFormat="1" applyFont="1" applyFill="1" applyAlignment="1">
      <alignment horizontal="center"/>
    </xf>
    <xf numFmtId="170" fontId="21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168" fontId="21" fillId="0" borderId="0" xfId="0" applyNumberFormat="1" applyFont="1" applyBorder="1" applyAlignment="1">
      <alignment horizontal="center" vertical="center" wrapText="1"/>
    </xf>
    <xf numFmtId="168" fontId="0" fillId="0" borderId="0" xfId="0" applyNumberFormat="1" applyAlignment="1">
      <alignment wrapText="1"/>
    </xf>
    <xf numFmtId="2" fontId="21" fillId="0" borderId="0" xfId="0" applyNumberFormat="1" applyFont="1" applyBorder="1" applyAlignment="1">
      <alignment horizontal="center" vertical="center" wrapText="1"/>
    </xf>
    <xf numFmtId="2" fontId="22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/>
    </xf>
    <xf numFmtId="0" fontId="43" fillId="0" borderId="0" xfId="0" applyFont="1" applyFill="1" applyBorder="1" applyAlignment="1">
      <alignment horizontal="center"/>
    </xf>
    <xf numFmtId="171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 wrapText="1"/>
    </xf>
    <xf numFmtId="171" fontId="7" fillId="0" borderId="0" xfId="0" applyNumberFormat="1" applyFont="1" applyFill="1" applyAlignment="1">
      <alignment horizontal="center"/>
    </xf>
    <xf numFmtId="10" fontId="0" fillId="0" borderId="0" xfId="0" applyNumberFormat="1"/>
    <xf numFmtId="171" fontId="0" fillId="0" borderId="0" xfId="0" applyNumberFormat="1"/>
    <xf numFmtId="1" fontId="35" fillId="0" borderId="0" xfId="0" applyNumberFormat="1" applyFont="1" applyBorder="1"/>
    <xf numFmtId="1" fontId="39" fillId="0" borderId="0" xfId="0" applyNumberFormat="1" applyFont="1" applyAlignment="1">
      <alignment horizontal="center"/>
    </xf>
    <xf numFmtId="49" fontId="25" fillId="0" borderId="0" xfId="0" applyNumberFormat="1" applyFont="1" applyFill="1" applyBorder="1" applyAlignment="1">
      <alignment horizontal="left"/>
    </xf>
    <xf numFmtId="171" fontId="21" fillId="0" borderId="0" xfId="0" applyNumberFormat="1" applyFont="1" applyAlignment="1">
      <alignment horizontal="center"/>
    </xf>
    <xf numFmtId="165" fontId="25" fillId="0" borderId="0" xfId="0" applyNumberFormat="1" applyFont="1" applyFill="1" applyAlignment="1">
      <alignment horizontal="center"/>
    </xf>
    <xf numFmtId="165" fontId="25" fillId="0" borderId="0" xfId="0" applyNumberFormat="1" applyFont="1" applyAlignment="1">
      <alignment horizontal="center"/>
    </xf>
    <xf numFmtId="1" fontId="21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0" fontId="2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right" vertical="top"/>
    </xf>
    <xf numFmtId="169" fontId="21" fillId="0" borderId="0" xfId="0" applyNumberFormat="1" applyFont="1" applyFill="1" applyBorder="1" applyAlignment="1">
      <alignment horizontal="center"/>
    </xf>
    <xf numFmtId="169" fontId="20" fillId="0" borderId="0" xfId="0" applyNumberFormat="1" applyFont="1" applyFill="1" applyAlignment="1">
      <alignment horizontal="center"/>
    </xf>
    <xf numFmtId="169" fontId="0" fillId="0" borderId="0" xfId="0" applyNumberFormat="1" applyBorder="1"/>
    <xf numFmtId="169" fontId="0" fillId="0" borderId="0" xfId="0" applyNumberFormat="1"/>
    <xf numFmtId="1" fontId="39" fillId="0" borderId="0" xfId="0" applyNumberFormat="1" applyFont="1" applyFill="1" applyAlignment="1">
      <alignment horizontal="center"/>
    </xf>
    <xf numFmtId="169" fontId="39" fillId="0" borderId="0" xfId="0" applyNumberFormat="1" applyFont="1" applyFill="1" applyAlignment="1">
      <alignment horizontal="center"/>
    </xf>
    <xf numFmtId="0" fontId="29" fillId="0" borderId="2" xfId="0" applyFont="1" applyBorder="1"/>
    <xf numFmtId="169" fontId="44" fillId="0" borderId="2" xfId="0" applyNumberFormat="1" applyFont="1" applyFill="1" applyBorder="1" applyAlignment="1">
      <alignment horizontal="center"/>
    </xf>
    <xf numFmtId="169" fontId="45" fillId="0" borderId="2" xfId="0" applyNumberFormat="1" applyFont="1" applyFill="1" applyBorder="1" applyAlignment="1">
      <alignment horizontal="center"/>
    </xf>
    <xf numFmtId="1" fontId="45" fillId="0" borderId="2" xfId="0" applyNumberFormat="1" applyFont="1" applyFill="1" applyBorder="1" applyAlignment="1">
      <alignment horizontal="center"/>
    </xf>
    <xf numFmtId="165" fontId="20" fillId="0" borderId="0" xfId="487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8" fillId="0" borderId="0" xfId="487" applyFill="1" applyAlignment="1">
      <alignment horizontal="center" wrapText="1"/>
    </xf>
    <xf numFmtId="2" fontId="20" fillId="0" borderId="0" xfId="487" applyNumberFormat="1" applyFont="1" applyFill="1" applyAlignment="1">
      <alignment horizontal="center"/>
    </xf>
    <xf numFmtId="0" fontId="20" fillId="0" borderId="0" xfId="487" applyFont="1" applyFill="1" applyAlignment="1">
      <alignment horizontal="center" wrapText="1"/>
    </xf>
    <xf numFmtId="0" fontId="22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/>
    </xf>
    <xf numFmtId="2" fontId="0" fillId="0" borderId="0" xfId="0" applyNumberFormat="1" applyAlignment="1">
      <alignment wrapText="1"/>
    </xf>
    <xf numFmtId="2" fontId="21" fillId="0" borderId="1" xfId="0" applyNumberFormat="1" applyFont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wrapText="1"/>
    </xf>
    <xf numFmtId="2" fontId="0" fillId="0" borderId="0" xfId="0" applyNumberFormat="1" applyBorder="1" applyAlignment="1">
      <alignment horizontal="center" vertical="center" wrapText="1"/>
    </xf>
    <xf numFmtId="2" fontId="18" fillId="0" borderId="0" xfId="0" applyNumberFormat="1" applyFont="1" applyFill="1" applyAlignment="1">
      <alignment horizontal="center"/>
    </xf>
    <xf numFmtId="2" fontId="17" fillId="0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2" fontId="0" fillId="0" borderId="3" xfId="0" applyNumberFormat="1" applyFont="1" applyBorder="1" applyAlignment="1">
      <alignment vertical="top" wrapText="1"/>
    </xf>
    <xf numFmtId="2" fontId="0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Alignment="1">
      <alignment horizontal="center"/>
    </xf>
    <xf numFmtId="0" fontId="46" fillId="0" borderId="0" xfId="0" applyFont="1" applyFill="1" applyAlignment="1">
      <alignment horizontal="center"/>
    </xf>
    <xf numFmtId="0" fontId="46" fillId="0" borderId="0" xfId="0" applyFont="1" applyAlignment="1">
      <alignment horizontal="center"/>
    </xf>
    <xf numFmtId="166" fontId="0" fillId="0" borderId="0" xfId="0" applyNumberFormat="1" applyAlignment="1">
      <alignment horizontal="center" wrapText="1"/>
    </xf>
    <xf numFmtId="10" fontId="0" fillId="0" borderId="0" xfId="0" applyNumberFormat="1" applyAlignment="1">
      <alignment horizontal="center" wrapText="1"/>
    </xf>
    <xf numFmtId="2" fontId="17" fillId="0" borderId="0" xfId="0" applyNumberFormat="1" applyFont="1" applyAlignment="1">
      <alignment horizontal="center"/>
    </xf>
    <xf numFmtId="2" fontId="46" fillId="0" borderId="0" xfId="0" applyNumberFormat="1" applyFont="1" applyAlignment="1">
      <alignment horizontal="center"/>
    </xf>
    <xf numFmtId="167" fontId="20" fillId="0" borderId="0" xfId="0" applyNumberFormat="1" applyFont="1" applyFill="1" applyBorder="1" applyAlignment="1">
      <alignment horizontal="center"/>
    </xf>
    <xf numFmtId="165" fontId="23" fillId="0" borderId="0" xfId="0" applyNumberFormat="1" applyFont="1" applyFill="1" applyAlignment="1">
      <alignment horizontal="center"/>
    </xf>
    <xf numFmtId="168" fontId="20" fillId="0" borderId="0" xfId="0" applyNumberFormat="1" applyFont="1" applyFill="1" applyBorder="1" applyAlignment="1">
      <alignment horizontal="center"/>
    </xf>
    <xf numFmtId="168" fontId="20" fillId="0" borderId="0" xfId="0" applyNumberFormat="1" applyFont="1" applyFill="1" applyAlignment="1">
      <alignment horizontal="center"/>
    </xf>
    <xf numFmtId="166" fontId="21" fillId="0" borderId="0" xfId="0" applyNumberFormat="1" applyFont="1" applyFill="1" applyAlignment="1">
      <alignment horizontal="center"/>
    </xf>
    <xf numFmtId="171" fontId="0" fillId="0" borderId="0" xfId="0" applyNumberFormat="1" applyFill="1" applyAlignment="1">
      <alignment horizontal="center" wrapText="1"/>
    </xf>
    <xf numFmtId="2" fontId="0" fillId="0" borderId="0" xfId="0" applyNumberFormat="1" applyFill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8" fontId="21" fillId="0" borderId="0" xfId="0" applyNumberFormat="1" applyFont="1" applyFill="1" applyAlignment="1">
      <alignment horizontal="center"/>
    </xf>
    <xf numFmtId="2" fontId="21" fillId="0" borderId="0" xfId="0" applyNumberFormat="1" applyFont="1" applyFill="1" applyBorder="1" applyAlignment="1">
      <alignment horizontal="center"/>
    </xf>
    <xf numFmtId="165" fontId="23" fillId="0" borderId="2" xfId="0" applyNumberFormat="1" applyFont="1" applyFill="1" applyBorder="1" applyAlignment="1">
      <alignment horizontal="center"/>
    </xf>
    <xf numFmtId="168" fontId="20" fillId="0" borderId="2" xfId="0" applyNumberFormat="1" applyFont="1" applyFill="1" applyBorder="1" applyAlignment="1">
      <alignment horizontal="center"/>
    </xf>
    <xf numFmtId="166" fontId="21" fillId="0" borderId="2" xfId="0" applyNumberFormat="1" applyFont="1" applyFill="1" applyBorder="1" applyAlignment="1">
      <alignment horizontal="center"/>
    </xf>
    <xf numFmtId="166" fontId="0" fillId="0" borderId="0" xfId="0" applyNumberFormat="1"/>
    <xf numFmtId="2" fontId="39" fillId="0" borderId="0" xfId="0" applyNumberFormat="1" applyFont="1" applyAlignment="1">
      <alignment horizontal="center"/>
    </xf>
    <xf numFmtId="1" fontId="34" fillId="0" borderId="2" xfId="0" applyNumberFormat="1" applyFont="1" applyFill="1" applyBorder="1" applyAlignment="1">
      <alignment horizontal="right"/>
    </xf>
    <xf numFmtId="0" fontId="21" fillId="0" borderId="0" xfId="0" applyFont="1" applyAlignment="1"/>
    <xf numFmtId="0" fontId="35" fillId="0" borderId="0" xfId="0" applyFont="1" applyBorder="1" applyAlignment="1">
      <alignment horizontal="left" vertical="center" wrapText="1"/>
    </xf>
    <xf numFmtId="0" fontId="21" fillId="0" borderId="0" xfId="0" applyNumberFormat="1" applyFont="1" applyAlignment="1"/>
    <xf numFmtId="0" fontId="21" fillId="0" borderId="0" xfId="0" applyFont="1" applyAlignment="1"/>
    <xf numFmtId="0" fontId="21" fillId="0" borderId="2" xfId="0" applyFont="1" applyBorder="1" applyAlignment="1"/>
    <xf numFmtId="0" fontId="35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</cellXfs>
  <cellStyles count="4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Normal" xfId="0" builtinId="0"/>
    <cellStyle name="Normal 2" xfId="43" xr:uid="{00000000-0005-0000-0000-0000E3010000}"/>
    <cellStyle name="Normal 2 2" xfId="259" xr:uid="{00000000-0005-0000-0000-0000E4010000}"/>
    <cellStyle name="Normal 2 3" xfId="487" xr:uid="{98F194BB-486F-0646-92B2-3A88E57AF4BF}"/>
    <cellStyle name="Normal 3" xfId="158" xr:uid="{00000000-0005-0000-0000-0000E5010000}"/>
    <cellStyle name="Normal 3 2" xfId="488" xr:uid="{4D822824-AABE-1541-94CE-E581986D6F97}"/>
    <cellStyle name="Normal 5" xfId="352" xr:uid="{00000000-0005-0000-0000-0000E601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048FB-E7CE-5E47-9B12-4F8444E7E7A6}">
  <sheetPr>
    <pageSetUpPr fitToPage="1"/>
  </sheetPr>
  <dimension ref="A1:J32"/>
  <sheetViews>
    <sheetView tabSelected="1" zoomScale="112" zoomScaleNormal="112" workbookViewId="0">
      <selection activeCell="C15" sqref="C15"/>
    </sheetView>
  </sheetViews>
  <sheetFormatPr baseColWidth="10" defaultRowHeight="13"/>
  <cols>
    <col min="1" max="1" width="13.33203125" style="175" customWidth="1"/>
    <col min="2" max="2" width="12.6640625" style="175" customWidth="1"/>
    <col min="3" max="3" width="25.6640625" style="150" customWidth="1"/>
    <col min="4" max="4" width="14.1640625" style="150" customWidth="1"/>
    <col min="5" max="5" width="16.6640625" style="150" customWidth="1"/>
    <col min="6" max="6" width="20.5" style="150" customWidth="1"/>
    <col min="7" max="7" width="18.6640625" style="150" customWidth="1"/>
    <col min="8" max="8" width="13" style="150" customWidth="1"/>
    <col min="9" max="9" width="30.1640625" style="150" customWidth="1"/>
    <col min="10" max="10" width="13.1640625" style="150" customWidth="1"/>
    <col min="11" max="11" width="13.33203125" style="150" customWidth="1"/>
    <col min="12" max="12" width="12.6640625" style="150" customWidth="1"/>
    <col min="13" max="13" width="16.33203125" style="150" customWidth="1"/>
    <col min="14" max="14" width="10.83203125" style="150"/>
    <col min="15" max="15" width="14" style="150" customWidth="1"/>
    <col min="16" max="16" width="18.6640625" style="150" customWidth="1"/>
    <col min="17" max="16384" width="10.83203125" style="150"/>
  </cols>
  <sheetData>
    <row r="1" spans="1:10">
      <c r="A1" s="145" t="s">
        <v>440</v>
      </c>
      <c r="B1" s="146"/>
      <c r="C1" s="145"/>
      <c r="D1" s="147"/>
      <c r="E1" s="147"/>
      <c r="F1" s="148"/>
      <c r="G1" s="148"/>
      <c r="H1" s="149"/>
      <c r="I1" s="148"/>
    </row>
    <row r="2" spans="1:10" ht="39" customHeight="1">
      <c r="A2" s="151" t="s">
        <v>182</v>
      </c>
      <c r="B2" s="151" t="s">
        <v>183</v>
      </c>
      <c r="C2" s="152" t="s">
        <v>184</v>
      </c>
      <c r="D2" s="151" t="s">
        <v>185</v>
      </c>
      <c r="E2" s="151" t="s">
        <v>155</v>
      </c>
      <c r="F2" s="151" t="s">
        <v>156</v>
      </c>
      <c r="G2" s="151" t="s">
        <v>157</v>
      </c>
      <c r="H2" s="152" t="s">
        <v>186</v>
      </c>
      <c r="I2" s="153" t="s">
        <v>187</v>
      </c>
    </row>
    <row r="3" spans="1:10">
      <c r="A3" s="154">
        <v>64.3</v>
      </c>
      <c r="B3" s="154">
        <v>52.066699999999997</v>
      </c>
      <c r="C3" s="155" t="s">
        <v>188</v>
      </c>
      <c r="D3" s="155">
        <v>9860</v>
      </c>
      <c r="E3" s="155">
        <v>140</v>
      </c>
      <c r="F3" s="155">
        <v>11240</v>
      </c>
      <c r="G3" s="155">
        <v>460</v>
      </c>
      <c r="H3" s="155" t="s">
        <v>189</v>
      </c>
      <c r="I3" s="157" t="s">
        <v>190</v>
      </c>
    </row>
    <row r="4" spans="1:10">
      <c r="A4" s="154">
        <v>64.22</v>
      </c>
      <c r="B4" s="154">
        <v>51.95</v>
      </c>
      <c r="C4" s="155" t="s">
        <v>188</v>
      </c>
      <c r="D4" s="155">
        <v>9460</v>
      </c>
      <c r="E4" s="155">
        <v>140</v>
      </c>
      <c r="F4" s="155">
        <v>10680</v>
      </c>
      <c r="G4" s="155">
        <v>420</v>
      </c>
      <c r="H4" s="155" t="s">
        <v>191</v>
      </c>
      <c r="I4" s="157" t="s">
        <v>190</v>
      </c>
    </row>
    <row r="5" spans="1:10">
      <c r="A5" s="154">
        <v>64.33</v>
      </c>
      <c r="B5" s="154">
        <v>51.88</v>
      </c>
      <c r="C5" s="155" t="s">
        <v>188</v>
      </c>
      <c r="D5" s="155">
        <v>9230</v>
      </c>
      <c r="E5" s="155">
        <v>135</v>
      </c>
      <c r="F5" s="155">
        <v>10360</v>
      </c>
      <c r="G5" s="155">
        <v>410</v>
      </c>
      <c r="H5" s="81" t="s">
        <v>192</v>
      </c>
      <c r="I5" s="157" t="s">
        <v>190</v>
      </c>
    </row>
    <row r="6" spans="1:10">
      <c r="A6" s="154">
        <v>64.12</v>
      </c>
      <c r="B6" s="154">
        <v>51.7</v>
      </c>
      <c r="C6" s="155" t="s">
        <v>188</v>
      </c>
      <c r="D6" s="155">
        <v>9355</v>
      </c>
      <c r="E6" s="155">
        <v>140</v>
      </c>
      <c r="F6" s="155">
        <v>10580</v>
      </c>
      <c r="G6" s="155">
        <v>420</v>
      </c>
      <c r="H6" s="155" t="s">
        <v>193</v>
      </c>
      <c r="I6" s="157" t="s">
        <v>190</v>
      </c>
    </row>
    <row r="7" spans="1:10">
      <c r="A7" s="154">
        <v>64.47</v>
      </c>
      <c r="B7" s="154">
        <v>51.68</v>
      </c>
      <c r="C7" s="155" t="s">
        <v>194</v>
      </c>
      <c r="D7" s="155">
        <v>9000</v>
      </c>
      <c r="E7" s="155">
        <v>140</v>
      </c>
      <c r="F7" s="155">
        <v>10090</v>
      </c>
      <c r="G7" s="155">
        <v>420</v>
      </c>
      <c r="H7" s="155" t="s">
        <v>195</v>
      </c>
      <c r="I7" s="157" t="s">
        <v>196</v>
      </c>
    </row>
    <row r="8" spans="1:10">
      <c r="A8" s="154">
        <v>64.400000000000006</v>
      </c>
      <c r="B8" s="154">
        <v>51.683300000000003</v>
      </c>
      <c r="C8" s="155" t="s">
        <v>194</v>
      </c>
      <c r="D8" s="155">
        <v>8960</v>
      </c>
      <c r="E8" s="155">
        <v>190</v>
      </c>
      <c r="F8" s="155">
        <v>10020</v>
      </c>
      <c r="G8" s="155">
        <v>480</v>
      </c>
      <c r="H8" s="155" t="s">
        <v>197</v>
      </c>
      <c r="I8" s="157" t="s">
        <v>196</v>
      </c>
      <c r="J8" s="130"/>
    </row>
    <row r="9" spans="1:10">
      <c r="A9" s="154">
        <v>64.27</v>
      </c>
      <c r="B9" s="154">
        <v>52.67</v>
      </c>
      <c r="C9" s="155" t="s">
        <v>198</v>
      </c>
      <c r="D9" s="155">
        <v>8855</v>
      </c>
      <c r="E9" s="155">
        <v>130</v>
      </c>
      <c r="F9" s="155">
        <v>9850</v>
      </c>
      <c r="G9" s="155">
        <v>350</v>
      </c>
      <c r="H9" s="155" t="s">
        <v>199</v>
      </c>
      <c r="I9" s="157" t="s">
        <v>190</v>
      </c>
      <c r="J9" s="130"/>
    </row>
    <row r="10" spans="1:10">
      <c r="A10" s="276">
        <v>64.75</v>
      </c>
      <c r="B10" s="276">
        <v>51.05</v>
      </c>
      <c r="C10" s="157" t="s">
        <v>188</v>
      </c>
      <c r="D10" s="157">
        <v>8794</v>
      </c>
      <c r="E10" s="157">
        <v>41</v>
      </c>
      <c r="F10" s="157">
        <v>9280</v>
      </c>
      <c r="G10" s="157">
        <v>170</v>
      </c>
      <c r="H10" s="157" t="s">
        <v>200</v>
      </c>
      <c r="I10" s="157" t="s">
        <v>201</v>
      </c>
      <c r="J10" s="130"/>
    </row>
    <row r="11" spans="1:10">
      <c r="A11" s="276">
        <v>64.790000000000006</v>
      </c>
      <c r="B11" s="276">
        <v>51.01</v>
      </c>
      <c r="C11" s="157" t="s">
        <v>188</v>
      </c>
      <c r="D11" s="157">
        <v>8525</v>
      </c>
      <c r="E11" s="157">
        <v>31</v>
      </c>
      <c r="F11" s="157">
        <v>8940</v>
      </c>
      <c r="G11" s="157">
        <v>190</v>
      </c>
      <c r="H11" s="157" t="s">
        <v>202</v>
      </c>
      <c r="I11" s="157" t="s">
        <v>201</v>
      </c>
      <c r="J11" s="130"/>
    </row>
    <row r="12" spans="1:10">
      <c r="A12" s="154">
        <v>64.58</v>
      </c>
      <c r="B12" s="154">
        <v>50.8</v>
      </c>
      <c r="C12" s="155" t="s">
        <v>188</v>
      </c>
      <c r="D12" s="155">
        <v>8250</v>
      </c>
      <c r="E12" s="155">
        <v>130</v>
      </c>
      <c r="F12" s="155">
        <v>9090</v>
      </c>
      <c r="G12" s="155">
        <v>360</v>
      </c>
      <c r="H12" s="155" t="s">
        <v>203</v>
      </c>
      <c r="I12" s="157" t="s">
        <v>190</v>
      </c>
      <c r="J12" s="130"/>
    </row>
    <row r="13" spans="1:10">
      <c r="A13" s="154">
        <v>64.77</v>
      </c>
      <c r="B13" s="154">
        <v>50.58</v>
      </c>
      <c r="C13" s="155" t="s">
        <v>188</v>
      </c>
      <c r="D13" s="155">
        <v>8740</v>
      </c>
      <c r="E13" s="155">
        <v>185</v>
      </c>
      <c r="F13" s="157">
        <v>9840</v>
      </c>
      <c r="G13" s="157">
        <v>410</v>
      </c>
      <c r="H13" s="157" t="s">
        <v>204</v>
      </c>
      <c r="I13" s="157" t="s">
        <v>196</v>
      </c>
      <c r="J13" s="130"/>
    </row>
    <row r="14" spans="1:10">
      <c r="A14" s="154">
        <v>64.33</v>
      </c>
      <c r="B14" s="154">
        <v>50.4</v>
      </c>
      <c r="C14" s="155" t="s">
        <v>188</v>
      </c>
      <c r="D14" s="155">
        <v>8785</v>
      </c>
      <c r="E14" s="155">
        <v>120</v>
      </c>
      <c r="F14" s="155">
        <v>9790</v>
      </c>
      <c r="G14" s="155">
        <v>330</v>
      </c>
      <c r="H14" s="81" t="s">
        <v>205</v>
      </c>
      <c r="I14" s="157" t="s">
        <v>206</v>
      </c>
      <c r="J14" s="156"/>
    </row>
    <row r="15" spans="1:10" ht="13" customHeight="1">
      <c r="A15" s="276">
        <v>64.33</v>
      </c>
      <c r="B15" s="276">
        <v>50.4</v>
      </c>
      <c r="C15" s="157" t="s">
        <v>188</v>
      </c>
      <c r="D15" s="157">
        <v>8810</v>
      </c>
      <c r="E15" s="157">
        <v>120</v>
      </c>
      <c r="F15" s="157">
        <v>9810</v>
      </c>
      <c r="G15" s="157">
        <v>330</v>
      </c>
      <c r="H15" s="277" t="s">
        <v>207</v>
      </c>
      <c r="I15" s="157" t="s">
        <v>206</v>
      </c>
      <c r="J15" s="278"/>
    </row>
    <row r="16" spans="1:10">
      <c r="A16" s="276">
        <v>64.3</v>
      </c>
      <c r="B16" s="276">
        <v>50.18</v>
      </c>
      <c r="C16" s="157" t="s">
        <v>208</v>
      </c>
      <c r="D16" s="157">
        <v>8797</v>
      </c>
      <c r="E16" s="157">
        <v>48</v>
      </c>
      <c r="F16" s="157">
        <v>9850</v>
      </c>
      <c r="G16" s="157">
        <v>290</v>
      </c>
      <c r="H16" s="157" t="s">
        <v>209</v>
      </c>
      <c r="I16" s="157" t="s">
        <v>378</v>
      </c>
      <c r="J16" s="158"/>
    </row>
    <row r="17" spans="1:10">
      <c r="A17" s="276">
        <v>64.3</v>
      </c>
      <c r="B17" s="276">
        <v>50.18</v>
      </c>
      <c r="C17" s="157" t="s">
        <v>210</v>
      </c>
      <c r="D17" s="157">
        <v>8450</v>
      </c>
      <c r="E17" s="157">
        <v>160</v>
      </c>
      <c r="F17" s="157">
        <v>9450</v>
      </c>
      <c r="G17" s="157">
        <v>440</v>
      </c>
      <c r="H17" s="279" t="s">
        <v>211</v>
      </c>
      <c r="I17" s="157" t="s">
        <v>377</v>
      </c>
      <c r="J17" s="158"/>
    </row>
    <row r="18" spans="1:10">
      <c r="A18" s="276">
        <v>64.400000000000006</v>
      </c>
      <c r="B18" s="276">
        <v>50.2</v>
      </c>
      <c r="C18" s="157" t="s">
        <v>208</v>
      </c>
      <c r="D18" s="157">
        <v>9326</v>
      </c>
      <c r="E18" s="157">
        <v>40</v>
      </c>
      <c r="F18" s="157">
        <v>10520</v>
      </c>
      <c r="G18" s="157">
        <v>140</v>
      </c>
      <c r="H18" s="157" t="s">
        <v>212</v>
      </c>
      <c r="I18" s="157" t="s">
        <v>201</v>
      </c>
      <c r="J18" s="158"/>
    </row>
    <row r="19" spans="1:10" s="158" customFormat="1">
      <c r="A19" s="276">
        <v>64.28</v>
      </c>
      <c r="B19" s="276">
        <v>50.11</v>
      </c>
      <c r="C19" s="157" t="s">
        <v>188</v>
      </c>
      <c r="D19" s="157">
        <v>9490</v>
      </c>
      <c r="E19" s="157">
        <v>105</v>
      </c>
      <c r="F19" s="157">
        <v>10170</v>
      </c>
      <c r="G19" s="157">
        <v>340</v>
      </c>
      <c r="H19" s="157" t="s">
        <v>213</v>
      </c>
      <c r="I19" s="157" t="s">
        <v>372</v>
      </c>
    </row>
    <row r="20" spans="1:10">
      <c r="A20" s="276">
        <v>64.010000000000005</v>
      </c>
      <c r="B20" s="276">
        <v>49.61</v>
      </c>
      <c r="C20" s="157" t="s">
        <v>210</v>
      </c>
      <c r="D20" s="157">
        <v>7903</v>
      </c>
      <c r="E20" s="157">
        <v>38</v>
      </c>
      <c r="F20" s="157">
        <v>8790</v>
      </c>
      <c r="G20" s="157">
        <v>190</v>
      </c>
      <c r="H20" s="157" t="s">
        <v>214</v>
      </c>
      <c r="I20" s="157" t="s">
        <v>201</v>
      </c>
      <c r="J20" s="158"/>
    </row>
    <row r="21" spans="1:10">
      <c r="A21" s="276">
        <v>63.988100000000003</v>
      </c>
      <c r="B21" s="276">
        <v>49.5107</v>
      </c>
      <c r="C21" s="157" t="s">
        <v>210</v>
      </c>
      <c r="D21" s="157">
        <v>8210</v>
      </c>
      <c r="E21" s="157">
        <v>40</v>
      </c>
      <c r="F21" s="157">
        <v>9210</v>
      </c>
      <c r="G21" s="157">
        <v>190</v>
      </c>
      <c r="H21" s="279" t="s">
        <v>215</v>
      </c>
      <c r="I21" s="157" t="s">
        <v>379</v>
      </c>
      <c r="J21" s="158"/>
    </row>
    <row r="22" spans="1:10">
      <c r="A22" s="276">
        <v>64.75</v>
      </c>
      <c r="B22" s="276">
        <v>50.15</v>
      </c>
      <c r="C22" s="157" t="s">
        <v>188</v>
      </c>
      <c r="D22" s="157">
        <v>7200</v>
      </c>
      <c r="E22" s="157">
        <v>110</v>
      </c>
      <c r="F22" s="157">
        <v>7890</v>
      </c>
      <c r="G22" s="157">
        <v>260</v>
      </c>
      <c r="H22" s="157" t="s">
        <v>216</v>
      </c>
      <c r="I22" s="157" t="s">
        <v>190</v>
      </c>
      <c r="J22" s="158"/>
    </row>
    <row r="23" spans="1:10">
      <c r="A23" s="276">
        <v>64.764700000000005</v>
      </c>
      <c r="B23" s="276">
        <v>49.588000000000001</v>
      </c>
      <c r="C23" s="157" t="s">
        <v>210</v>
      </c>
      <c r="D23" s="157">
        <v>6560</v>
      </c>
      <c r="E23" s="157">
        <v>45</v>
      </c>
      <c r="F23" s="157">
        <v>7460</v>
      </c>
      <c r="G23" s="157">
        <v>110</v>
      </c>
      <c r="H23" s="279" t="s">
        <v>217</v>
      </c>
      <c r="I23" s="157" t="s">
        <v>380</v>
      </c>
      <c r="J23" s="158"/>
    </row>
    <row r="24" spans="1:10">
      <c r="A24" s="157">
        <v>65.058899999999994</v>
      </c>
      <c r="B24" s="157">
        <v>50.382199999999997</v>
      </c>
      <c r="C24" s="157" t="s">
        <v>210</v>
      </c>
      <c r="D24" s="157">
        <v>4975</v>
      </c>
      <c r="E24" s="157">
        <v>32</v>
      </c>
      <c r="F24" s="157">
        <v>5730</v>
      </c>
      <c r="G24" s="157">
        <v>130</v>
      </c>
      <c r="H24" s="157" t="s">
        <v>218</v>
      </c>
      <c r="I24" s="280" t="s">
        <v>219</v>
      </c>
      <c r="J24" s="158"/>
    </row>
    <row r="25" spans="1:10">
      <c r="A25" s="157">
        <v>65.296800000000005</v>
      </c>
      <c r="B25" s="157">
        <v>50.255600000000001</v>
      </c>
      <c r="C25" s="157" t="s">
        <v>220</v>
      </c>
      <c r="D25" s="157">
        <v>4666</v>
      </c>
      <c r="E25" s="157">
        <v>48</v>
      </c>
      <c r="F25" s="157">
        <v>5440</v>
      </c>
      <c r="G25" s="157">
        <v>130</v>
      </c>
      <c r="H25" s="157" t="s">
        <v>221</v>
      </c>
      <c r="I25" s="280" t="s">
        <v>219</v>
      </c>
      <c r="J25" s="158"/>
    </row>
    <row r="26" spans="1:10">
      <c r="A26" s="155">
        <v>65.286900000000003</v>
      </c>
      <c r="B26" s="155">
        <v>50.240600000000001</v>
      </c>
      <c r="C26" s="155" t="s">
        <v>220</v>
      </c>
      <c r="D26" s="155">
        <v>4058</v>
      </c>
      <c r="E26" s="155">
        <v>42</v>
      </c>
      <c r="F26" s="155">
        <v>4610</v>
      </c>
      <c r="G26" s="155">
        <v>190</v>
      </c>
      <c r="H26" s="155" t="s">
        <v>222</v>
      </c>
      <c r="I26" s="159" t="s">
        <v>219</v>
      </c>
    </row>
    <row r="27" spans="1:10">
      <c r="A27" s="160">
        <v>65.276399999999995</v>
      </c>
      <c r="B27" s="160">
        <v>50.2288</v>
      </c>
      <c r="C27" s="160" t="s">
        <v>220</v>
      </c>
      <c r="D27" s="160">
        <v>5127</v>
      </c>
      <c r="E27" s="160">
        <v>45</v>
      </c>
      <c r="F27" s="160">
        <v>5870</v>
      </c>
      <c r="G27" s="160">
        <v>120</v>
      </c>
      <c r="H27" s="160" t="s">
        <v>223</v>
      </c>
      <c r="I27" s="161" t="s">
        <v>219</v>
      </c>
    </row>
    <row r="28" spans="1:10">
      <c r="A28" s="162" t="s">
        <v>495</v>
      </c>
      <c r="B28" s="163"/>
      <c r="C28" s="163"/>
      <c r="D28" s="163"/>
      <c r="E28" s="163"/>
      <c r="F28" s="163"/>
      <c r="G28" s="163"/>
      <c r="H28" s="163"/>
      <c r="I28" s="164"/>
    </row>
    <row r="29" spans="1:10">
      <c r="A29" s="166" t="s">
        <v>497</v>
      </c>
      <c r="B29" s="163"/>
      <c r="C29" s="163"/>
      <c r="D29" s="163"/>
      <c r="E29" s="163"/>
      <c r="F29" s="163"/>
      <c r="G29" s="163"/>
      <c r="H29" s="163"/>
      <c r="I29" s="164"/>
    </row>
    <row r="30" spans="1:10" ht="15" customHeight="1">
      <c r="A30" s="166" t="s">
        <v>494</v>
      </c>
      <c r="B30" s="163"/>
      <c r="C30" s="163"/>
      <c r="D30" s="163"/>
      <c r="E30" s="163"/>
      <c r="F30" s="163"/>
      <c r="G30" s="163"/>
      <c r="H30" s="163"/>
      <c r="I30" s="164"/>
    </row>
    <row r="31" spans="1:10" ht="16" customHeight="1">
      <c r="A31" s="165" t="s">
        <v>454</v>
      </c>
      <c r="B31" s="155"/>
      <c r="C31" s="166"/>
      <c r="D31" s="166"/>
      <c r="E31" s="166"/>
      <c r="F31" s="166"/>
      <c r="G31" s="166"/>
      <c r="H31" s="166"/>
      <c r="I31" s="166"/>
    </row>
    <row r="32" spans="1:10" ht="16" customHeight="1">
      <c r="A32" s="165"/>
      <c r="B32" s="155"/>
      <c r="C32" s="166"/>
      <c r="D32" s="166"/>
      <c r="E32" s="166"/>
      <c r="F32" s="166"/>
      <c r="G32" s="166"/>
      <c r="H32" s="166"/>
      <c r="I32" s="166"/>
    </row>
  </sheetData>
  <pageMargins left="0.75" right="0.75" top="1" bottom="1" header="0.5" footer="0.5"/>
  <pageSetup scale="52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71F79-324D-E241-BA5A-93BD0799D4C0}">
  <sheetPr>
    <pageSetUpPr fitToPage="1"/>
  </sheetPr>
  <dimension ref="A1:T46"/>
  <sheetViews>
    <sheetView topLeftCell="A14" zoomScaleNormal="100" workbookViewId="0">
      <selection activeCell="C49" sqref="C49"/>
    </sheetView>
  </sheetViews>
  <sheetFormatPr baseColWidth="10" defaultRowHeight="13"/>
  <cols>
    <col min="1" max="1" width="13.33203125" style="175" customWidth="1"/>
    <col min="2" max="2" width="12.6640625" style="175" customWidth="1"/>
    <col min="3" max="3" width="20.33203125" style="150" customWidth="1"/>
    <col min="4" max="4" width="16.83203125" style="150" customWidth="1"/>
    <col min="5" max="5" width="14.1640625" style="150" customWidth="1"/>
    <col min="6" max="6" width="20.5" style="150" customWidth="1"/>
    <col min="7" max="7" width="13" style="150" customWidth="1"/>
    <col min="8" max="8" width="10.6640625" style="150" customWidth="1"/>
    <col min="9" max="9" width="9.83203125" style="150" customWidth="1"/>
    <col min="10" max="10" width="13.1640625" style="150" customWidth="1"/>
    <col min="11" max="11" width="13.33203125" style="150" customWidth="1"/>
    <col min="12" max="12" width="12.6640625" style="150" customWidth="1"/>
    <col min="13" max="13" width="16.33203125" style="150" customWidth="1"/>
    <col min="14" max="14" width="10.83203125" style="150"/>
    <col min="15" max="15" width="14" style="150" customWidth="1"/>
    <col min="16" max="16" width="24.33203125" style="150" customWidth="1"/>
    <col min="17" max="16384" width="10.83203125" style="150"/>
  </cols>
  <sheetData>
    <row r="1" spans="1:18" ht="15">
      <c r="A1" s="145" t="s">
        <v>439</v>
      </c>
      <c r="B1" s="149"/>
      <c r="C1" s="148"/>
      <c r="D1" s="148"/>
      <c r="E1" s="148"/>
      <c r="F1" s="148"/>
      <c r="G1" s="148"/>
      <c r="H1" s="148"/>
      <c r="I1" s="148"/>
    </row>
    <row r="2" spans="1:18" s="171" customFormat="1" ht="47" customHeight="1">
      <c r="A2" s="167" t="s">
        <v>8</v>
      </c>
      <c r="B2" s="167" t="s">
        <v>182</v>
      </c>
      <c r="C2" s="167" t="s">
        <v>183</v>
      </c>
      <c r="D2" s="168" t="s">
        <v>10</v>
      </c>
      <c r="E2" s="168" t="s">
        <v>224</v>
      </c>
      <c r="F2" s="151" t="s">
        <v>285</v>
      </c>
      <c r="G2" s="152" t="s">
        <v>225</v>
      </c>
      <c r="H2" s="152" t="s">
        <v>4</v>
      </c>
      <c r="I2" s="152" t="s">
        <v>226</v>
      </c>
      <c r="J2" s="169" t="s">
        <v>227</v>
      </c>
      <c r="K2" s="169" t="s">
        <v>228</v>
      </c>
      <c r="L2" s="170" t="s">
        <v>229</v>
      </c>
      <c r="M2" s="170" t="s">
        <v>455</v>
      </c>
      <c r="N2" s="170" t="s">
        <v>230</v>
      </c>
      <c r="O2" s="153" t="s">
        <v>231</v>
      </c>
      <c r="P2" s="153" t="s">
        <v>232</v>
      </c>
    </row>
    <row r="3" spans="1:18">
      <c r="A3" s="59" t="s">
        <v>233</v>
      </c>
      <c r="B3" s="219">
        <v>64.177999999999997</v>
      </c>
      <c r="C3" s="220">
        <v>51.673999999999999</v>
      </c>
      <c r="D3" s="50">
        <v>126</v>
      </c>
      <c r="E3" s="76" t="s">
        <v>67</v>
      </c>
      <c r="F3" s="221">
        <v>2.6</v>
      </c>
      <c r="G3" s="222">
        <v>2.65</v>
      </c>
      <c r="H3" s="223">
        <v>0.995</v>
      </c>
      <c r="I3" s="76">
        <v>0</v>
      </c>
      <c r="J3" s="93">
        <v>51500</v>
      </c>
      <c r="K3" s="93">
        <v>5400</v>
      </c>
      <c r="L3" s="76" t="s">
        <v>234</v>
      </c>
      <c r="M3" s="224">
        <v>10.5481642862869</v>
      </c>
      <c r="N3" s="224">
        <v>1.1152659862018899</v>
      </c>
      <c r="O3" s="76" t="s">
        <v>235</v>
      </c>
      <c r="P3" s="225" t="s">
        <v>236</v>
      </c>
      <c r="R3" s="172"/>
    </row>
    <row r="4" spans="1:18">
      <c r="A4" s="59" t="s">
        <v>237</v>
      </c>
      <c r="B4" s="219">
        <v>64.177999999999997</v>
      </c>
      <c r="C4" s="220">
        <v>51.673000000000002</v>
      </c>
      <c r="D4" s="50">
        <v>144</v>
      </c>
      <c r="E4" s="76" t="s">
        <v>67</v>
      </c>
      <c r="F4" s="221">
        <v>1.9</v>
      </c>
      <c r="G4" s="222">
        <v>2.65</v>
      </c>
      <c r="H4" s="223">
        <v>0.996</v>
      </c>
      <c r="I4" s="76">
        <v>0</v>
      </c>
      <c r="J4" s="93">
        <v>58500</v>
      </c>
      <c r="K4" s="93">
        <v>9200</v>
      </c>
      <c r="L4" s="76" t="s">
        <v>234</v>
      </c>
      <c r="M4" s="224">
        <v>11.6878530430764</v>
      </c>
      <c r="N4" s="224">
        <v>1.8529595900470999</v>
      </c>
      <c r="O4" s="76" t="s">
        <v>235</v>
      </c>
      <c r="P4" s="225" t="s">
        <v>236</v>
      </c>
      <c r="R4" s="172"/>
    </row>
    <row r="5" spans="1:18">
      <c r="A5" s="59" t="s">
        <v>238</v>
      </c>
      <c r="B5" s="219">
        <v>64.177999999999997</v>
      </c>
      <c r="C5" s="220">
        <v>51.671999999999997</v>
      </c>
      <c r="D5" s="50">
        <v>146</v>
      </c>
      <c r="E5" s="76" t="s">
        <v>67</v>
      </c>
      <c r="F5" s="221">
        <v>1.5</v>
      </c>
      <c r="G5" s="222">
        <v>2.65</v>
      </c>
      <c r="H5" s="223">
        <v>0.997</v>
      </c>
      <c r="I5" s="76">
        <v>0</v>
      </c>
      <c r="J5" s="93">
        <v>48500</v>
      </c>
      <c r="K5" s="93">
        <v>5300</v>
      </c>
      <c r="L5" s="76" t="s">
        <v>234</v>
      </c>
      <c r="M5" s="224">
        <v>9.6151032481808798</v>
      </c>
      <c r="N5" s="224">
        <v>1.05961985326449</v>
      </c>
      <c r="O5" s="76" t="s">
        <v>235</v>
      </c>
      <c r="P5" s="225" t="s">
        <v>236</v>
      </c>
      <c r="R5" s="172"/>
    </row>
    <row r="6" spans="1:18">
      <c r="A6" s="59" t="s">
        <v>239</v>
      </c>
      <c r="B6" s="219">
        <v>64.177999999999997</v>
      </c>
      <c r="C6" s="220">
        <v>51.671999999999997</v>
      </c>
      <c r="D6" s="50">
        <v>149</v>
      </c>
      <c r="E6" s="76" t="s">
        <v>67</v>
      </c>
      <c r="F6" s="221">
        <v>2</v>
      </c>
      <c r="G6" s="222">
        <v>2.65</v>
      </c>
      <c r="H6" s="223">
        <v>0.997</v>
      </c>
      <c r="I6" s="76">
        <v>0</v>
      </c>
      <c r="J6" s="93">
        <v>74600</v>
      </c>
      <c r="K6" s="93">
        <v>12800</v>
      </c>
      <c r="L6" s="76" t="s">
        <v>234</v>
      </c>
      <c r="M6" s="226">
        <v>14.853615849876199</v>
      </c>
      <c r="N6" s="226">
        <v>2.56811837622302</v>
      </c>
      <c r="O6" s="76" t="s">
        <v>235</v>
      </c>
      <c r="P6" s="225" t="s">
        <v>236</v>
      </c>
      <c r="R6" s="172"/>
    </row>
    <row r="7" spans="1:18">
      <c r="A7" s="59" t="s">
        <v>240</v>
      </c>
      <c r="B7" s="219">
        <v>64.182000000000002</v>
      </c>
      <c r="C7" s="220">
        <v>51.656999999999996</v>
      </c>
      <c r="D7" s="50">
        <v>333</v>
      </c>
      <c r="E7" s="76" t="s">
        <v>67</v>
      </c>
      <c r="F7" s="221">
        <v>2</v>
      </c>
      <c r="G7" s="222">
        <v>2.65</v>
      </c>
      <c r="H7" s="223">
        <v>0.998</v>
      </c>
      <c r="I7" s="76">
        <v>0</v>
      </c>
      <c r="J7" s="93">
        <v>59900</v>
      </c>
      <c r="K7" s="93">
        <v>5200</v>
      </c>
      <c r="L7" s="76" t="s">
        <v>234</v>
      </c>
      <c r="M7" s="224">
        <v>9.8529451373240207</v>
      </c>
      <c r="N7" s="224">
        <v>0.86251678812594901</v>
      </c>
      <c r="O7" s="76" t="s">
        <v>235</v>
      </c>
      <c r="P7" s="225" t="s">
        <v>236</v>
      </c>
      <c r="R7" s="172"/>
    </row>
    <row r="8" spans="1:18">
      <c r="A8" s="59" t="s">
        <v>241</v>
      </c>
      <c r="B8" s="219">
        <v>64.183000000000007</v>
      </c>
      <c r="C8" s="220">
        <v>51.656999999999996</v>
      </c>
      <c r="D8" s="50">
        <v>334</v>
      </c>
      <c r="E8" s="76" t="s">
        <v>67</v>
      </c>
      <c r="F8" s="221">
        <v>1.5</v>
      </c>
      <c r="G8" s="222">
        <v>2.65</v>
      </c>
      <c r="H8" s="223">
        <v>0.998</v>
      </c>
      <c r="I8" s="76">
        <v>0</v>
      </c>
      <c r="J8" s="93">
        <v>58100</v>
      </c>
      <c r="K8" s="93">
        <v>3800</v>
      </c>
      <c r="L8" s="76" t="s">
        <v>234</v>
      </c>
      <c r="M8" s="224">
        <v>9.5059749998215697</v>
      </c>
      <c r="N8" s="224">
        <v>0.62702401831895105</v>
      </c>
      <c r="O8" s="76" t="s">
        <v>235</v>
      </c>
      <c r="P8" s="225" t="s">
        <v>236</v>
      </c>
      <c r="R8" s="172"/>
    </row>
    <row r="9" spans="1:18">
      <c r="A9" s="59" t="s">
        <v>242</v>
      </c>
      <c r="B9" s="219">
        <v>64.186999999999998</v>
      </c>
      <c r="C9" s="220">
        <v>51.646000000000001</v>
      </c>
      <c r="D9" s="50">
        <v>419</v>
      </c>
      <c r="E9" s="76" t="s">
        <v>67</v>
      </c>
      <c r="F9" s="221">
        <v>2.5</v>
      </c>
      <c r="G9" s="222">
        <v>2.65</v>
      </c>
      <c r="H9" s="223">
        <v>1</v>
      </c>
      <c r="I9" s="76">
        <v>0</v>
      </c>
      <c r="J9" s="93">
        <v>71500</v>
      </c>
      <c r="K9" s="93">
        <v>6000</v>
      </c>
      <c r="L9" s="76" t="s">
        <v>234</v>
      </c>
      <c r="M9" s="224">
        <v>10.847350313014701</v>
      </c>
      <c r="N9" s="224">
        <v>0.91763252400303397</v>
      </c>
      <c r="O9" s="76" t="s">
        <v>235</v>
      </c>
      <c r="P9" s="225" t="s">
        <v>236</v>
      </c>
      <c r="R9" s="172"/>
    </row>
    <row r="10" spans="1:18">
      <c r="A10" s="59" t="s">
        <v>243</v>
      </c>
      <c r="B10" s="219">
        <v>64.186000000000007</v>
      </c>
      <c r="C10" s="220">
        <v>51.646000000000001</v>
      </c>
      <c r="D10" s="50">
        <v>422</v>
      </c>
      <c r="E10" s="76" t="s">
        <v>67</v>
      </c>
      <c r="F10" s="221">
        <v>2</v>
      </c>
      <c r="G10" s="222">
        <v>2.65</v>
      </c>
      <c r="H10" s="223">
        <v>1</v>
      </c>
      <c r="I10" s="76">
        <v>0</v>
      </c>
      <c r="J10" s="93">
        <v>70400</v>
      </c>
      <c r="K10" s="93">
        <v>6600</v>
      </c>
      <c r="L10" s="76" t="s">
        <v>234</v>
      </c>
      <c r="M10" s="224">
        <v>10.604567774800101</v>
      </c>
      <c r="N10" s="224">
        <v>1.0022837276418299</v>
      </c>
      <c r="O10" s="76" t="s">
        <v>235</v>
      </c>
      <c r="P10" s="225" t="s">
        <v>236</v>
      </c>
      <c r="R10" s="172"/>
    </row>
    <row r="11" spans="1:18">
      <c r="A11" s="59" t="s">
        <v>244</v>
      </c>
      <c r="B11" s="219">
        <v>64.186999999999998</v>
      </c>
      <c r="C11" s="220">
        <v>51.645000000000003</v>
      </c>
      <c r="D11" s="50">
        <v>427</v>
      </c>
      <c r="E11" s="76" t="s">
        <v>67</v>
      </c>
      <c r="F11" s="221">
        <v>2.7</v>
      </c>
      <c r="G11" s="222">
        <v>2.65</v>
      </c>
      <c r="H11" s="223">
        <v>1</v>
      </c>
      <c r="I11" s="76">
        <v>0</v>
      </c>
      <c r="J11" s="93">
        <v>75300</v>
      </c>
      <c r="K11" s="93">
        <v>16900</v>
      </c>
      <c r="L11" s="76" t="s">
        <v>234</v>
      </c>
      <c r="M11" s="224">
        <v>11.356831245029699</v>
      </c>
      <c r="N11" s="224">
        <v>2.56966692869528</v>
      </c>
      <c r="O11" s="76" t="s">
        <v>235</v>
      </c>
      <c r="P11" s="225" t="s">
        <v>236</v>
      </c>
      <c r="R11" s="172"/>
    </row>
    <row r="12" spans="1:18">
      <c r="A12" s="59" t="s">
        <v>245</v>
      </c>
      <c r="B12" s="219">
        <v>64.186999999999998</v>
      </c>
      <c r="C12" s="220">
        <v>51.645000000000003</v>
      </c>
      <c r="D12" s="50">
        <v>427</v>
      </c>
      <c r="E12" s="76" t="s">
        <v>67</v>
      </c>
      <c r="F12" s="221">
        <v>3.8</v>
      </c>
      <c r="G12" s="222">
        <v>2.65</v>
      </c>
      <c r="H12" s="223">
        <v>1</v>
      </c>
      <c r="I12" s="76">
        <v>0</v>
      </c>
      <c r="J12" s="213">
        <v>63200</v>
      </c>
      <c r="K12" s="213">
        <v>9400</v>
      </c>
      <c r="L12" s="76" t="s">
        <v>234</v>
      </c>
      <c r="M12" s="224">
        <v>9.6040754950995399</v>
      </c>
      <c r="N12" s="224">
        <v>1.44</v>
      </c>
      <c r="O12" s="76" t="s">
        <v>235</v>
      </c>
      <c r="P12" s="225" t="s">
        <v>236</v>
      </c>
      <c r="R12" s="172"/>
    </row>
    <row r="13" spans="1:18" ht="13" customHeight="1">
      <c r="A13" s="59"/>
      <c r="B13" s="219"/>
      <c r="C13" s="220"/>
      <c r="D13" s="50"/>
      <c r="E13" s="76"/>
      <c r="F13" s="221"/>
      <c r="G13" s="222"/>
      <c r="H13" s="223"/>
      <c r="I13" s="76"/>
      <c r="J13" s="213"/>
      <c r="K13" s="213"/>
      <c r="L13" s="227" t="s">
        <v>246</v>
      </c>
      <c r="M13" s="228" t="s">
        <v>463</v>
      </c>
      <c r="N13" s="229"/>
      <c r="O13" s="76"/>
      <c r="P13" s="225"/>
      <c r="Q13" s="172"/>
      <c r="R13" s="172"/>
    </row>
    <row r="14" spans="1:18">
      <c r="A14" s="230" t="s">
        <v>247</v>
      </c>
      <c r="B14" s="56">
        <v>64.355999999999995</v>
      </c>
      <c r="C14" s="56">
        <v>49.298099999999998</v>
      </c>
      <c r="D14" s="50">
        <v>1303</v>
      </c>
      <c r="E14" s="225" t="s">
        <v>67</v>
      </c>
      <c r="F14" s="50">
        <v>8</v>
      </c>
      <c r="G14" s="222">
        <v>2.65</v>
      </c>
      <c r="H14" s="223">
        <v>1</v>
      </c>
      <c r="I14" s="225">
        <v>0</v>
      </c>
      <c r="J14" s="93">
        <v>235616.52</v>
      </c>
      <c r="K14" s="93">
        <v>6846.54</v>
      </c>
      <c r="L14" s="76" t="s">
        <v>234</v>
      </c>
      <c r="M14" s="226">
        <v>17.220000000000002</v>
      </c>
      <c r="N14" s="226">
        <v>0.50488168223970997</v>
      </c>
      <c r="O14" s="50" t="s">
        <v>235</v>
      </c>
      <c r="P14" s="225" t="s">
        <v>201</v>
      </c>
      <c r="R14" s="172"/>
    </row>
    <row r="15" spans="1:18">
      <c r="A15" s="230" t="s">
        <v>248</v>
      </c>
      <c r="B15" s="56">
        <v>64.354699999999994</v>
      </c>
      <c r="C15" s="56">
        <v>49.2941</v>
      </c>
      <c r="D15" s="50">
        <v>1263</v>
      </c>
      <c r="E15" s="225" t="s">
        <v>67</v>
      </c>
      <c r="F15" s="50">
        <v>6</v>
      </c>
      <c r="G15" s="222">
        <v>2.65</v>
      </c>
      <c r="H15" s="50">
        <v>0.99960000000000004</v>
      </c>
      <c r="I15" s="225">
        <v>0</v>
      </c>
      <c r="J15" s="93">
        <v>127925.53</v>
      </c>
      <c r="K15" s="93">
        <v>14106.38</v>
      </c>
      <c r="L15" s="76" t="s">
        <v>234</v>
      </c>
      <c r="M15" s="231">
        <v>9.4699999999999989</v>
      </c>
      <c r="N15" s="231">
        <v>1.0542115170911901</v>
      </c>
      <c r="O15" s="50" t="s">
        <v>235</v>
      </c>
      <c r="P15" s="225" t="s">
        <v>201</v>
      </c>
      <c r="R15" s="172"/>
    </row>
    <row r="16" spans="1:18">
      <c r="A16" s="230" t="s">
        <v>249</v>
      </c>
      <c r="B16" s="56">
        <v>64.324399999999997</v>
      </c>
      <c r="C16" s="56">
        <v>49.573999999999998</v>
      </c>
      <c r="D16" s="50">
        <v>760</v>
      </c>
      <c r="E16" s="225" t="s">
        <v>67</v>
      </c>
      <c r="F16" s="50">
        <v>6</v>
      </c>
      <c r="G16" s="222">
        <v>2.65</v>
      </c>
      <c r="H16" s="223">
        <v>1</v>
      </c>
      <c r="I16" s="225">
        <v>0</v>
      </c>
      <c r="J16" s="93">
        <v>113230.24</v>
      </c>
      <c r="K16" s="93">
        <v>14267.97</v>
      </c>
      <c r="L16" s="76" t="s">
        <v>234</v>
      </c>
      <c r="M16" s="226">
        <v>12.94</v>
      </c>
      <c r="N16" s="226">
        <v>1.64488118344456</v>
      </c>
      <c r="O16" s="50" t="s">
        <v>235</v>
      </c>
      <c r="P16" s="225" t="s">
        <v>201</v>
      </c>
      <c r="R16" s="172"/>
    </row>
    <row r="17" spans="1:19">
      <c r="A17" s="230"/>
      <c r="B17" s="56"/>
      <c r="C17" s="56"/>
      <c r="D17" s="50"/>
      <c r="E17" s="225"/>
      <c r="F17" s="50"/>
      <c r="G17" s="222"/>
      <c r="H17" s="50"/>
      <c r="I17" s="225"/>
      <c r="J17" s="93"/>
      <c r="K17" s="93"/>
      <c r="L17" s="76"/>
      <c r="M17" s="224"/>
      <c r="N17" s="224"/>
      <c r="O17" s="50"/>
      <c r="P17" s="225"/>
      <c r="R17" s="172"/>
    </row>
    <row r="18" spans="1:19">
      <c r="A18" s="230" t="s">
        <v>250</v>
      </c>
      <c r="B18" s="56">
        <v>64.148899999999998</v>
      </c>
      <c r="C18" s="56">
        <v>50.603900000000003</v>
      </c>
      <c r="D18" s="50">
        <v>816</v>
      </c>
      <c r="E18" s="225" t="s">
        <v>67</v>
      </c>
      <c r="F18" s="50">
        <v>2</v>
      </c>
      <c r="G18" s="222">
        <v>2.65</v>
      </c>
      <c r="H18" s="50">
        <v>0.99980000000000002</v>
      </c>
      <c r="I18" s="225">
        <v>0</v>
      </c>
      <c r="J18" s="93">
        <v>94366.11</v>
      </c>
      <c r="K18" s="93">
        <v>2747.97</v>
      </c>
      <c r="L18" s="76" t="s">
        <v>234</v>
      </c>
      <c r="M18" s="224">
        <v>9.8899999999999988</v>
      </c>
      <c r="N18" s="224">
        <v>0.29063700849767599</v>
      </c>
      <c r="O18" s="50" t="s">
        <v>251</v>
      </c>
      <c r="P18" s="225" t="s">
        <v>201</v>
      </c>
      <c r="R18" s="172"/>
      <c r="S18" s="172"/>
    </row>
    <row r="19" spans="1:19">
      <c r="A19" s="230" t="s">
        <v>252</v>
      </c>
      <c r="B19" s="56">
        <v>64.148700000000005</v>
      </c>
      <c r="C19" s="56">
        <v>50.603400000000001</v>
      </c>
      <c r="D19" s="50">
        <v>817</v>
      </c>
      <c r="E19" s="225" t="s">
        <v>67</v>
      </c>
      <c r="F19" s="50">
        <v>12</v>
      </c>
      <c r="G19" s="222">
        <v>2.65</v>
      </c>
      <c r="H19" s="50">
        <v>0.99980000000000002</v>
      </c>
      <c r="I19" s="225">
        <v>0</v>
      </c>
      <c r="J19" s="93">
        <v>91399.66</v>
      </c>
      <c r="K19" s="93">
        <v>9959.3799999999992</v>
      </c>
      <c r="L19" s="76" t="s">
        <v>234</v>
      </c>
      <c r="M19" s="224">
        <v>10.379999999999999</v>
      </c>
      <c r="N19" s="224">
        <v>1.14228238148807</v>
      </c>
      <c r="O19" s="50" t="s">
        <v>235</v>
      </c>
      <c r="P19" s="225" t="s">
        <v>201</v>
      </c>
      <c r="R19" s="172"/>
    </row>
    <row r="20" spans="1:19">
      <c r="A20" s="230" t="s">
        <v>253</v>
      </c>
      <c r="B20" s="56">
        <v>64.149500000000003</v>
      </c>
      <c r="C20" s="56">
        <v>50.601500000000001</v>
      </c>
      <c r="D20" s="50">
        <v>817</v>
      </c>
      <c r="E20" s="225" t="s">
        <v>67</v>
      </c>
      <c r="F20" s="50">
        <v>10</v>
      </c>
      <c r="G20" s="222">
        <v>2.65</v>
      </c>
      <c r="H20" s="50">
        <v>0.99980000000000002</v>
      </c>
      <c r="I20" s="225">
        <v>0</v>
      </c>
      <c r="J20" s="93">
        <v>105445.95</v>
      </c>
      <c r="K20" s="93">
        <v>18666.5</v>
      </c>
      <c r="L20" s="76" t="s">
        <v>234</v>
      </c>
      <c r="M20" s="224">
        <v>11.799999999999999</v>
      </c>
      <c r="N20" s="224">
        <v>2.1081651391057097</v>
      </c>
      <c r="O20" s="50" t="s">
        <v>235</v>
      </c>
      <c r="P20" s="225" t="s">
        <v>201</v>
      </c>
      <c r="R20" s="172"/>
    </row>
    <row r="21" spans="1:19">
      <c r="A21" s="230"/>
      <c r="B21" s="56"/>
      <c r="C21" s="56"/>
      <c r="D21" s="50"/>
      <c r="E21" s="225"/>
      <c r="F21" s="50"/>
      <c r="G21" s="222"/>
      <c r="H21" s="50"/>
      <c r="I21" s="225"/>
      <c r="J21" s="93"/>
      <c r="K21" s="93"/>
      <c r="L21" s="227" t="s">
        <v>254</v>
      </c>
      <c r="M21" s="231" t="s">
        <v>464</v>
      </c>
      <c r="N21" s="224"/>
      <c r="O21" s="50"/>
      <c r="P21" s="225"/>
      <c r="Q21" s="172"/>
      <c r="R21" s="172"/>
    </row>
    <row r="22" spans="1:19">
      <c r="A22" s="230" t="s">
        <v>255</v>
      </c>
      <c r="B22" s="56">
        <v>64.047799999999995</v>
      </c>
      <c r="C22" s="56">
        <v>49.580599999999997</v>
      </c>
      <c r="D22" s="50">
        <v>1212</v>
      </c>
      <c r="E22" s="225" t="s">
        <v>67</v>
      </c>
      <c r="F22" s="50">
        <v>8</v>
      </c>
      <c r="G22" s="222">
        <v>2.65</v>
      </c>
      <c r="H22" s="223">
        <v>1</v>
      </c>
      <c r="I22" s="225">
        <v>0</v>
      </c>
      <c r="J22" s="93">
        <v>157453.39000000001</v>
      </c>
      <c r="K22" s="93">
        <v>11760.91</v>
      </c>
      <c r="L22" s="76" t="s">
        <v>234</v>
      </c>
      <c r="M22" s="226">
        <v>12.36</v>
      </c>
      <c r="N22" s="226">
        <v>0.93199594372811601</v>
      </c>
      <c r="O22" s="50" t="s">
        <v>235</v>
      </c>
      <c r="P22" s="225" t="s">
        <v>201</v>
      </c>
      <c r="R22" s="172"/>
    </row>
    <row r="23" spans="1:19">
      <c r="A23" s="230" t="s">
        <v>256</v>
      </c>
      <c r="B23" s="56">
        <v>64.047700000000006</v>
      </c>
      <c r="C23" s="56">
        <v>49.582000000000001</v>
      </c>
      <c r="D23" s="50">
        <v>1210</v>
      </c>
      <c r="E23" s="225" t="s">
        <v>67</v>
      </c>
      <c r="F23" s="50">
        <v>10</v>
      </c>
      <c r="G23" s="222">
        <v>2.65</v>
      </c>
      <c r="H23" s="223">
        <v>1</v>
      </c>
      <c r="I23" s="225">
        <v>0</v>
      </c>
      <c r="J23" s="93">
        <v>335157.62</v>
      </c>
      <c r="K23" s="93">
        <v>11729.34</v>
      </c>
      <c r="L23" s="76" t="s">
        <v>234</v>
      </c>
      <c r="M23" s="226">
        <v>26.94</v>
      </c>
      <c r="N23" s="226">
        <v>0.95287205118308704</v>
      </c>
      <c r="O23" s="50" t="s">
        <v>251</v>
      </c>
      <c r="P23" s="225" t="s">
        <v>201</v>
      </c>
      <c r="R23" s="172"/>
    </row>
    <row r="24" spans="1:19">
      <c r="A24" s="230" t="s">
        <v>257</v>
      </c>
      <c r="B24" s="56">
        <v>64.045599999999993</v>
      </c>
      <c r="C24" s="56">
        <v>49.578299999999999</v>
      </c>
      <c r="D24" s="50">
        <v>1179</v>
      </c>
      <c r="E24" s="225" t="s">
        <v>67</v>
      </c>
      <c r="F24" s="50">
        <v>10</v>
      </c>
      <c r="G24" s="222">
        <v>2.65</v>
      </c>
      <c r="H24" s="50">
        <v>0.99980000000000002</v>
      </c>
      <c r="I24" s="225">
        <v>0</v>
      </c>
      <c r="J24" s="93">
        <v>121765.7</v>
      </c>
      <c r="K24" s="93">
        <v>4468.62</v>
      </c>
      <c r="L24" s="76" t="s">
        <v>234</v>
      </c>
      <c r="M24" s="224">
        <v>9.9699999999999989</v>
      </c>
      <c r="N24" s="224">
        <v>0.36971043103363299</v>
      </c>
      <c r="O24" s="50" t="s">
        <v>235</v>
      </c>
      <c r="P24" s="225" t="s">
        <v>201</v>
      </c>
      <c r="R24" s="172"/>
    </row>
    <row r="25" spans="1:19">
      <c r="A25" s="230" t="s">
        <v>258</v>
      </c>
      <c r="B25" s="56">
        <v>64.045599999999993</v>
      </c>
      <c r="C25" s="56">
        <v>49.578299999999999</v>
      </c>
      <c r="D25" s="50">
        <v>1179</v>
      </c>
      <c r="E25" s="225" t="s">
        <v>67</v>
      </c>
      <c r="F25" s="50">
        <v>8</v>
      </c>
      <c r="G25" s="222">
        <v>2.65</v>
      </c>
      <c r="H25" s="50">
        <v>0.99980000000000002</v>
      </c>
      <c r="I25" s="225">
        <v>0</v>
      </c>
      <c r="J25" s="93">
        <v>124632.82</v>
      </c>
      <c r="K25" s="93">
        <v>5037.28</v>
      </c>
      <c r="L25" s="76" t="s">
        <v>234</v>
      </c>
      <c r="M25" s="224">
        <v>10.049999999999999</v>
      </c>
      <c r="N25" s="224">
        <v>0.40997974558866601</v>
      </c>
      <c r="O25" s="50" t="s">
        <v>235</v>
      </c>
      <c r="P25" s="225" t="s">
        <v>201</v>
      </c>
      <c r="R25" s="172"/>
    </row>
    <row r="26" spans="1:19">
      <c r="A26" s="230"/>
      <c r="B26" s="56"/>
      <c r="C26" s="56"/>
      <c r="D26" s="50"/>
      <c r="E26" s="225"/>
      <c r="F26" s="50"/>
      <c r="G26" s="222"/>
      <c r="H26" s="50"/>
      <c r="I26" s="225"/>
      <c r="J26" s="93"/>
      <c r="K26" s="93"/>
      <c r="L26" s="227" t="s">
        <v>259</v>
      </c>
      <c r="M26" s="231" t="s">
        <v>465</v>
      </c>
      <c r="N26" s="224"/>
      <c r="O26" s="50"/>
      <c r="P26" s="225"/>
      <c r="Q26" s="172"/>
      <c r="R26" s="172"/>
    </row>
    <row r="27" spans="1:19">
      <c r="A27" s="230" t="s">
        <v>260</v>
      </c>
      <c r="B27" s="56">
        <v>63.936100000000003</v>
      </c>
      <c r="C27" s="56">
        <v>50.435899999999997</v>
      </c>
      <c r="D27" s="50">
        <v>1187</v>
      </c>
      <c r="E27" s="225" t="s">
        <v>67</v>
      </c>
      <c r="F27" s="50">
        <v>6</v>
      </c>
      <c r="G27" s="222">
        <v>2.65</v>
      </c>
      <c r="H27" s="50">
        <v>0.999</v>
      </c>
      <c r="I27" s="225">
        <v>0</v>
      </c>
      <c r="J27" s="93">
        <v>121709.64</v>
      </c>
      <c r="K27" s="93">
        <v>11716.34</v>
      </c>
      <c r="L27" s="76" t="s">
        <v>234</v>
      </c>
      <c r="M27" s="224">
        <v>9.58</v>
      </c>
      <c r="N27" s="224">
        <v>0.93069974657057697</v>
      </c>
      <c r="O27" s="50" t="s">
        <v>235</v>
      </c>
      <c r="P27" s="225" t="s">
        <v>201</v>
      </c>
      <c r="R27" s="172"/>
    </row>
    <row r="28" spans="1:19">
      <c r="A28" s="230" t="s">
        <v>261</v>
      </c>
      <c r="B28" s="56">
        <v>63.936100000000003</v>
      </c>
      <c r="C28" s="56">
        <v>50.435899999999997</v>
      </c>
      <c r="D28" s="50">
        <v>1187</v>
      </c>
      <c r="E28" s="225" t="s">
        <v>67</v>
      </c>
      <c r="F28" s="50">
        <v>5</v>
      </c>
      <c r="G28" s="222">
        <v>2.65</v>
      </c>
      <c r="H28" s="50">
        <v>0.999</v>
      </c>
      <c r="I28" s="225">
        <v>0</v>
      </c>
      <c r="J28" s="93">
        <v>278459.40000000002</v>
      </c>
      <c r="K28" s="93">
        <v>6505.97</v>
      </c>
      <c r="L28" s="76" t="s">
        <v>234</v>
      </c>
      <c r="M28" s="226">
        <v>21.87</v>
      </c>
      <c r="N28" s="226">
        <v>0.51551138001123897</v>
      </c>
      <c r="O28" s="50" t="s">
        <v>235</v>
      </c>
      <c r="P28" s="225" t="s">
        <v>201</v>
      </c>
      <c r="R28" s="172"/>
    </row>
    <row r="29" spans="1:19">
      <c r="A29" s="230" t="s">
        <v>262</v>
      </c>
      <c r="B29" s="56">
        <v>63.941099999999999</v>
      </c>
      <c r="C29" s="56">
        <v>50.4407</v>
      </c>
      <c r="D29" s="50">
        <v>1101</v>
      </c>
      <c r="E29" s="225" t="s">
        <v>67</v>
      </c>
      <c r="F29" s="50">
        <v>4</v>
      </c>
      <c r="G29" s="222">
        <v>2.65</v>
      </c>
      <c r="H29" s="50">
        <v>0.99960000000000004</v>
      </c>
      <c r="I29" s="225">
        <v>0</v>
      </c>
      <c r="J29" s="93">
        <v>110949.08</v>
      </c>
      <c r="K29" s="93">
        <v>3687.99</v>
      </c>
      <c r="L29" s="76" t="s">
        <v>234</v>
      </c>
      <c r="M29" s="224">
        <v>9.2331159228275492</v>
      </c>
      <c r="N29" s="224">
        <v>0.30962622580833998</v>
      </c>
      <c r="O29" s="50" t="s">
        <v>235</v>
      </c>
      <c r="P29" s="225" t="s">
        <v>201</v>
      </c>
      <c r="R29" s="172"/>
    </row>
    <row r="30" spans="1:19">
      <c r="A30" s="230" t="s">
        <v>263</v>
      </c>
      <c r="B30" s="56">
        <v>63.941099999999999</v>
      </c>
      <c r="C30" s="56">
        <v>50.4407</v>
      </c>
      <c r="D30" s="50">
        <v>1101</v>
      </c>
      <c r="E30" s="225" t="s">
        <v>67</v>
      </c>
      <c r="F30" s="50">
        <v>1</v>
      </c>
      <c r="G30" s="222">
        <v>2.65</v>
      </c>
      <c r="H30" s="50">
        <v>0.99960000000000004</v>
      </c>
      <c r="I30" s="225">
        <v>0</v>
      </c>
      <c r="J30" s="93">
        <v>360531.45</v>
      </c>
      <c r="K30" s="93">
        <v>8632.23</v>
      </c>
      <c r="L30" s="76" t="s">
        <v>234</v>
      </c>
      <c r="M30" s="226">
        <v>29.52</v>
      </c>
      <c r="N30" s="226">
        <v>0.71367105820513399</v>
      </c>
      <c r="O30" s="50" t="s">
        <v>251</v>
      </c>
      <c r="P30" s="225" t="s">
        <v>201</v>
      </c>
      <c r="R30" s="172"/>
    </row>
    <row r="31" spans="1:19">
      <c r="A31" s="230"/>
      <c r="B31" s="56"/>
      <c r="C31" s="56"/>
      <c r="D31" s="50"/>
      <c r="E31" s="225"/>
      <c r="F31" s="50"/>
      <c r="G31" s="222"/>
      <c r="H31" s="50"/>
      <c r="I31" s="225"/>
      <c r="J31" s="93"/>
      <c r="K31" s="93"/>
      <c r="L31" s="227" t="s">
        <v>259</v>
      </c>
      <c r="M31" s="231" t="s">
        <v>466</v>
      </c>
      <c r="N31" s="226"/>
      <c r="O31" s="50"/>
      <c r="P31" s="225"/>
      <c r="Q31" s="172"/>
      <c r="R31" s="172"/>
    </row>
    <row r="32" spans="1:19">
      <c r="A32" s="230" t="s">
        <v>264</v>
      </c>
      <c r="B32" s="56">
        <v>63.816899999999997</v>
      </c>
      <c r="C32" s="56">
        <v>51.406300000000002</v>
      </c>
      <c r="D32" s="50">
        <v>360</v>
      </c>
      <c r="E32" s="225" t="s">
        <v>67</v>
      </c>
      <c r="F32" s="50">
        <v>1</v>
      </c>
      <c r="G32" s="222">
        <v>2.65</v>
      </c>
      <c r="H32" s="50">
        <v>0.99990000000000001</v>
      </c>
      <c r="I32" s="225">
        <v>0</v>
      </c>
      <c r="J32" s="93">
        <v>87722.9</v>
      </c>
      <c r="K32" s="93">
        <v>2836.35</v>
      </c>
      <c r="L32" s="76" t="s">
        <v>234</v>
      </c>
      <c r="M32" s="232">
        <v>13.944658284857999</v>
      </c>
      <c r="N32" s="226">
        <v>0.45434517120159201</v>
      </c>
      <c r="O32" s="50" t="s">
        <v>251</v>
      </c>
      <c r="P32" s="225" t="s">
        <v>201</v>
      </c>
      <c r="R32" s="172"/>
    </row>
    <row r="33" spans="1:20">
      <c r="A33" s="230" t="s">
        <v>265</v>
      </c>
      <c r="B33" s="56">
        <v>63.826099999999997</v>
      </c>
      <c r="C33" s="56">
        <v>51.395699999999998</v>
      </c>
      <c r="D33" s="50">
        <v>250</v>
      </c>
      <c r="E33" s="225" t="s">
        <v>67</v>
      </c>
      <c r="F33" s="50">
        <v>2</v>
      </c>
      <c r="G33" s="222">
        <v>2.65</v>
      </c>
      <c r="H33" s="50">
        <v>0.99980000000000002</v>
      </c>
      <c r="I33" s="225">
        <v>0</v>
      </c>
      <c r="J33" s="93">
        <v>61707.76</v>
      </c>
      <c r="K33" s="93">
        <v>3095.2</v>
      </c>
      <c r="L33" s="76" t="s">
        <v>234</v>
      </c>
      <c r="M33" s="233">
        <v>11.013289564451199</v>
      </c>
      <c r="N33" s="224">
        <v>0.55692671246865499</v>
      </c>
      <c r="O33" s="50" t="s">
        <v>251</v>
      </c>
      <c r="P33" s="225" t="s">
        <v>201</v>
      </c>
      <c r="R33" s="172"/>
    </row>
    <row r="34" spans="1:20">
      <c r="A34" s="230" t="s">
        <v>266</v>
      </c>
      <c r="B34" s="56">
        <v>63.8262</v>
      </c>
      <c r="C34" s="56">
        <v>51.395800000000001</v>
      </c>
      <c r="D34" s="50">
        <v>250</v>
      </c>
      <c r="E34" s="225" t="s">
        <v>67</v>
      </c>
      <c r="F34" s="50">
        <v>3</v>
      </c>
      <c r="G34" s="222">
        <v>2.65</v>
      </c>
      <c r="H34" s="50">
        <v>0.99980000000000002</v>
      </c>
      <c r="I34" s="225">
        <v>0</v>
      </c>
      <c r="J34" s="93">
        <v>57744.05</v>
      </c>
      <c r="K34" s="93">
        <v>2795.28</v>
      </c>
      <c r="L34" s="76" t="s">
        <v>234</v>
      </c>
      <c r="M34" s="233">
        <v>10.379999999999999</v>
      </c>
      <c r="N34" s="224">
        <v>0.50695679448861297</v>
      </c>
      <c r="O34" s="50" t="s">
        <v>235</v>
      </c>
      <c r="P34" s="225" t="s">
        <v>201</v>
      </c>
      <c r="R34" s="172"/>
      <c r="T34" s="172"/>
    </row>
    <row r="35" spans="1:20">
      <c r="A35" s="230" t="s">
        <v>267</v>
      </c>
      <c r="B35" s="56">
        <v>63.827300000000001</v>
      </c>
      <c r="C35" s="56">
        <v>51.394199999999998</v>
      </c>
      <c r="D35" s="50">
        <v>220</v>
      </c>
      <c r="E35" s="225" t="s">
        <v>67</v>
      </c>
      <c r="F35" s="50">
        <v>2</v>
      </c>
      <c r="G35" s="222">
        <v>2.65</v>
      </c>
      <c r="H35" s="50">
        <v>0.99939999999999996</v>
      </c>
      <c r="I35" s="225">
        <v>0</v>
      </c>
      <c r="J35" s="93">
        <v>73119.39</v>
      </c>
      <c r="K35" s="93">
        <v>3782.27</v>
      </c>
      <c r="L35" s="76" t="s">
        <v>234</v>
      </c>
      <c r="M35" s="232">
        <v>13.480290415300599</v>
      </c>
      <c r="N35" s="226">
        <v>0.70273156202108811</v>
      </c>
      <c r="O35" s="50" t="s">
        <v>251</v>
      </c>
      <c r="P35" s="225" t="s">
        <v>201</v>
      </c>
      <c r="R35" s="172"/>
    </row>
    <row r="36" spans="1:20">
      <c r="A36" s="230" t="s">
        <v>268</v>
      </c>
      <c r="B36" s="56">
        <v>63.828000000000003</v>
      </c>
      <c r="C36" s="56">
        <v>51.395800000000001</v>
      </c>
      <c r="D36" s="50">
        <v>182</v>
      </c>
      <c r="E36" s="225" t="s">
        <v>67</v>
      </c>
      <c r="F36" s="50">
        <v>3.5</v>
      </c>
      <c r="G36" s="222">
        <v>2.65</v>
      </c>
      <c r="H36" s="50">
        <v>0.99360000000000004</v>
      </c>
      <c r="I36" s="225">
        <v>0</v>
      </c>
      <c r="J36" s="93">
        <v>55141.41</v>
      </c>
      <c r="K36" s="93">
        <v>3322.11</v>
      </c>
      <c r="L36" s="76" t="s">
        <v>234</v>
      </c>
      <c r="M36" s="233">
        <v>10.744310170006599</v>
      </c>
      <c r="N36" s="224">
        <v>0.65267206887131202</v>
      </c>
      <c r="O36" s="50" t="s">
        <v>235</v>
      </c>
      <c r="P36" s="225" t="s">
        <v>201</v>
      </c>
      <c r="R36" s="172"/>
    </row>
    <row r="37" spans="1:20">
      <c r="A37" s="230"/>
      <c r="B37" s="56"/>
      <c r="C37" s="56"/>
      <c r="D37" s="50"/>
      <c r="E37" s="225"/>
      <c r="F37" s="50"/>
      <c r="G37" s="222"/>
      <c r="H37" s="50"/>
      <c r="I37" s="225"/>
      <c r="J37" s="93"/>
      <c r="K37" s="93"/>
      <c r="L37" s="227" t="s">
        <v>254</v>
      </c>
      <c r="M37" s="234" t="s">
        <v>467</v>
      </c>
      <c r="N37" s="224"/>
      <c r="O37" s="50"/>
      <c r="P37" s="225"/>
      <c r="Q37" s="172"/>
      <c r="R37" s="172"/>
    </row>
    <row r="38" spans="1:20">
      <c r="A38" s="230" t="s">
        <v>269</v>
      </c>
      <c r="B38" s="56">
        <v>63.2333</v>
      </c>
      <c r="C38" s="56">
        <v>51.121099999999998</v>
      </c>
      <c r="D38" s="50">
        <v>110</v>
      </c>
      <c r="E38" s="225" t="s">
        <v>67</v>
      </c>
      <c r="F38" s="50">
        <v>4</v>
      </c>
      <c r="G38" s="222">
        <v>2.65</v>
      </c>
      <c r="H38" s="50">
        <v>0.97419999999999995</v>
      </c>
      <c r="I38" s="225">
        <v>0</v>
      </c>
      <c r="J38" s="93">
        <v>39749.9</v>
      </c>
      <c r="K38" s="93">
        <v>4490.43</v>
      </c>
      <c r="L38" s="76" t="s">
        <v>234</v>
      </c>
      <c r="M38" s="233">
        <v>8.5242446179905684</v>
      </c>
      <c r="N38" s="224">
        <v>0.971724548211923</v>
      </c>
      <c r="O38" s="50" t="s">
        <v>235</v>
      </c>
      <c r="P38" s="225" t="s">
        <v>201</v>
      </c>
      <c r="R38" s="172"/>
    </row>
    <row r="39" spans="1:20">
      <c r="A39" s="230" t="s">
        <v>270</v>
      </c>
      <c r="B39" s="56">
        <v>63.853999999999999</v>
      </c>
      <c r="C39" s="56">
        <v>51.121499999999997</v>
      </c>
      <c r="D39" s="50">
        <v>105</v>
      </c>
      <c r="E39" s="225" t="s">
        <v>67</v>
      </c>
      <c r="F39" s="50">
        <v>1.5</v>
      </c>
      <c r="G39" s="222">
        <v>2.65</v>
      </c>
      <c r="H39" s="50">
        <v>0.97419999999999995</v>
      </c>
      <c r="I39" s="225">
        <v>0</v>
      </c>
      <c r="J39" s="93">
        <v>46547.54</v>
      </c>
      <c r="K39" s="93">
        <v>2905.72</v>
      </c>
      <c r="L39" s="76" t="s">
        <v>234</v>
      </c>
      <c r="M39" s="233">
        <v>9.8582416391121495</v>
      </c>
      <c r="N39" s="224">
        <v>0.62073470214567394</v>
      </c>
      <c r="O39" s="50" t="s">
        <v>235</v>
      </c>
      <c r="P39" s="225" t="s">
        <v>201</v>
      </c>
      <c r="R39" s="172"/>
    </row>
    <row r="40" spans="1:20">
      <c r="A40" s="230" t="s">
        <v>271</v>
      </c>
      <c r="B40" s="56">
        <v>63.853200000000001</v>
      </c>
      <c r="C40" s="56">
        <v>51.121899999999997</v>
      </c>
      <c r="D40" s="50">
        <v>82</v>
      </c>
      <c r="E40" s="225" t="s">
        <v>67</v>
      </c>
      <c r="F40" s="50">
        <v>2</v>
      </c>
      <c r="G40" s="222">
        <v>2.65</v>
      </c>
      <c r="H40" s="50">
        <v>0.97419999999999995</v>
      </c>
      <c r="I40" s="225">
        <v>0</v>
      </c>
      <c r="J40" s="93">
        <v>43857.99</v>
      </c>
      <c r="K40" s="93">
        <v>2596.98</v>
      </c>
      <c r="L40" s="76" t="s">
        <v>234</v>
      </c>
      <c r="M40" s="224">
        <v>9.5575683991142597</v>
      </c>
      <c r="N40" s="224">
        <v>0.57086380913421797</v>
      </c>
      <c r="O40" s="50" t="s">
        <v>251</v>
      </c>
      <c r="P40" s="225" t="s">
        <v>201</v>
      </c>
      <c r="R40" s="172"/>
    </row>
    <row r="41" spans="1:20" s="173" customFormat="1">
      <c r="A41" s="235" t="s">
        <v>272</v>
      </c>
      <c r="B41" s="92">
        <v>63.853499999999997</v>
      </c>
      <c r="C41" s="92">
        <v>51.122399999999999</v>
      </c>
      <c r="D41" s="76">
        <v>80</v>
      </c>
      <c r="E41" s="225" t="s">
        <v>67</v>
      </c>
      <c r="F41" s="76">
        <v>4</v>
      </c>
      <c r="G41" s="222">
        <v>2.65</v>
      </c>
      <c r="H41" s="76">
        <v>0.97419999999999995</v>
      </c>
      <c r="I41" s="225">
        <v>0</v>
      </c>
      <c r="J41" s="82">
        <v>43932.51</v>
      </c>
      <c r="K41" s="82">
        <v>3754.31</v>
      </c>
      <c r="L41" s="76" t="s">
        <v>234</v>
      </c>
      <c r="M41" s="236">
        <v>9.75</v>
      </c>
      <c r="N41" s="236">
        <v>0.84077765124846093</v>
      </c>
      <c r="O41" s="76" t="s">
        <v>251</v>
      </c>
      <c r="P41" s="225" t="s">
        <v>201</v>
      </c>
      <c r="Q41" s="150"/>
      <c r="R41" s="172"/>
    </row>
    <row r="42" spans="1:20">
      <c r="A42" s="160"/>
      <c r="B42" s="160"/>
      <c r="C42" s="174"/>
      <c r="D42" s="174"/>
      <c r="E42" s="174"/>
      <c r="F42" s="174"/>
      <c r="G42" s="174"/>
      <c r="H42" s="174"/>
      <c r="I42" s="174"/>
      <c r="J42" s="174"/>
      <c r="K42" s="174"/>
      <c r="L42" s="237" t="s">
        <v>273</v>
      </c>
      <c r="M42" s="238" t="s">
        <v>468</v>
      </c>
      <c r="N42" s="174"/>
      <c r="O42" s="174"/>
      <c r="P42" s="174"/>
      <c r="R42" s="172"/>
    </row>
    <row r="43" spans="1:20">
      <c r="A43" s="263" t="s">
        <v>469</v>
      </c>
      <c r="B43" s="155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</row>
    <row r="44" spans="1:20">
      <c r="A44" s="263" t="s">
        <v>470</v>
      </c>
      <c r="B44" s="15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</row>
    <row r="45" spans="1:20">
      <c r="A45" s="263" t="s">
        <v>471</v>
      </c>
      <c r="B45" s="155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</row>
    <row r="46" spans="1:20">
      <c r="A46" s="263" t="s">
        <v>487</v>
      </c>
      <c r="B46" s="155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</row>
  </sheetData>
  <pageMargins left="0.75" right="0.75" top="1" bottom="1" header="0.5" footer="0.5"/>
  <pageSetup scale="48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FBCBD-FF1F-D348-AF1F-4E7E780A792F}">
  <sheetPr>
    <pageSetUpPr fitToPage="1"/>
  </sheetPr>
  <dimension ref="A1:V111"/>
  <sheetViews>
    <sheetView topLeftCell="B2" zoomScaleNormal="100" zoomScalePageLayoutView="75" workbookViewId="0">
      <selection activeCell="G97" sqref="G97"/>
    </sheetView>
  </sheetViews>
  <sheetFormatPr baseColWidth="10" defaultRowHeight="16"/>
  <cols>
    <col min="1" max="1" width="15.83203125" customWidth="1"/>
    <col min="2" max="2" width="9" style="2" customWidth="1"/>
    <col min="3" max="3" width="10.33203125" style="2" customWidth="1"/>
    <col min="4" max="4" width="9.1640625" style="4" customWidth="1"/>
    <col min="5" max="5" width="9.33203125" customWidth="1"/>
    <col min="6" max="6" width="9.5" customWidth="1"/>
    <col min="7" max="7" width="9.83203125" style="4" customWidth="1"/>
    <col min="8" max="8" width="10.1640625" style="4" customWidth="1"/>
    <col min="9" max="9" width="12.33203125" customWidth="1"/>
    <col min="10" max="10" width="14.1640625" customWidth="1"/>
    <col min="11" max="11" width="16.5" customWidth="1"/>
    <col min="12" max="12" width="15.6640625" customWidth="1"/>
    <col min="13" max="13" width="17" style="5" customWidth="1"/>
    <col min="14" max="14" width="17.1640625" style="5" customWidth="1"/>
    <col min="15" max="15" width="17" customWidth="1"/>
    <col min="16" max="16" width="16.83203125" customWidth="1"/>
    <col min="17" max="17" width="14.33203125" style="97" customWidth="1"/>
    <col min="18" max="18" width="10.83203125" style="250"/>
    <col min="19" max="19" width="10.83203125" style="28"/>
    <col min="20" max="20" width="12.6640625" bestFit="1" customWidth="1"/>
    <col min="22" max="22" width="12.6640625" bestFit="1" customWidth="1"/>
  </cols>
  <sheetData>
    <row r="1" spans="1:20" ht="19">
      <c r="A1" s="1" t="s">
        <v>445</v>
      </c>
    </row>
    <row r="2" spans="1:20" s="3" customFormat="1" ht="77" customHeight="1">
      <c r="A2" s="98" t="s">
        <v>0</v>
      </c>
      <c r="B2" s="176" t="s">
        <v>1</v>
      </c>
      <c r="C2" s="176" t="s">
        <v>2</v>
      </c>
      <c r="D2" s="98" t="s">
        <v>10</v>
      </c>
      <c r="E2" s="98" t="s">
        <v>3</v>
      </c>
      <c r="F2" s="98" t="s">
        <v>4</v>
      </c>
      <c r="G2" s="98" t="s">
        <v>5</v>
      </c>
      <c r="H2" s="98" t="s">
        <v>274</v>
      </c>
      <c r="I2" s="98" t="s">
        <v>275</v>
      </c>
      <c r="J2" s="98" t="s">
        <v>48</v>
      </c>
      <c r="K2" s="98" t="s">
        <v>276</v>
      </c>
      <c r="L2" s="98" t="s">
        <v>277</v>
      </c>
      <c r="M2" s="284" t="s">
        <v>455</v>
      </c>
      <c r="N2" s="284" t="s">
        <v>456</v>
      </c>
      <c r="O2" s="98" t="s">
        <v>457</v>
      </c>
      <c r="P2" s="98" t="s">
        <v>15</v>
      </c>
      <c r="Q2" s="98" t="s">
        <v>13</v>
      </c>
      <c r="R2" s="251"/>
      <c r="S2" s="46"/>
    </row>
    <row r="3" spans="1:20" s="3" customFormat="1" ht="16" customHeight="1">
      <c r="A3" s="320" t="s">
        <v>339</v>
      </c>
      <c r="B3" s="320"/>
      <c r="C3" s="178"/>
      <c r="D3" s="99"/>
      <c r="E3" s="99"/>
      <c r="F3" s="99"/>
      <c r="G3" s="99"/>
      <c r="H3" s="99"/>
      <c r="I3" s="99"/>
      <c r="J3" s="99"/>
      <c r="K3" s="99"/>
      <c r="L3" s="99"/>
      <c r="M3" s="246"/>
      <c r="N3" s="246"/>
      <c r="O3" s="99"/>
      <c r="P3" s="99"/>
      <c r="Q3" s="99"/>
      <c r="R3" s="251"/>
      <c r="S3" s="46"/>
    </row>
    <row r="4" spans="1:20" s="3" customFormat="1" ht="16" customHeight="1">
      <c r="A4" s="242" t="s">
        <v>347</v>
      </c>
      <c r="B4" s="239"/>
      <c r="C4" s="178"/>
      <c r="D4" s="99"/>
      <c r="E4" s="99"/>
      <c r="F4" s="99"/>
      <c r="G4" s="99"/>
      <c r="H4" s="99"/>
      <c r="I4" s="99"/>
      <c r="J4" s="99"/>
      <c r="K4" s="99"/>
      <c r="L4" s="99"/>
      <c r="M4" s="246"/>
      <c r="N4" s="246"/>
      <c r="O4" s="99"/>
      <c r="P4" s="99"/>
      <c r="Q4" s="99"/>
      <c r="R4" s="251"/>
      <c r="S4" s="46"/>
    </row>
    <row r="5" spans="1:20" s="3" customFormat="1" ht="16" customHeight="1">
      <c r="A5" s="99" t="s">
        <v>340</v>
      </c>
      <c r="B5" s="241">
        <v>64.751410000000007</v>
      </c>
      <c r="C5" s="241">
        <v>-49.561199999999999</v>
      </c>
      <c r="D5" s="99">
        <v>748</v>
      </c>
      <c r="E5" s="99">
        <v>1.5</v>
      </c>
      <c r="F5" s="99">
        <v>1</v>
      </c>
      <c r="G5" s="99">
        <v>30.063599999999997</v>
      </c>
      <c r="H5" s="99">
        <v>0.2208</v>
      </c>
      <c r="I5" s="244">
        <v>1.4797199285714301E-13</v>
      </c>
      <c r="J5" s="244">
        <v>4.7319494285714305E-15</v>
      </c>
      <c r="K5" s="261">
        <v>77994.04719439664</v>
      </c>
      <c r="L5" s="261">
        <v>2754.897423848683</v>
      </c>
      <c r="M5" s="285">
        <v>8.6630000000000003</v>
      </c>
      <c r="N5" s="285">
        <v>0.3076208476517755</v>
      </c>
      <c r="O5" s="99">
        <v>8.73</v>
      </c>
      <c r="P5" s="99">
        <v>0.31</v>
      </c>
      <c r="Q5" s="99" t="s">
        <v>11</v>
      </c>
      <c r="R5" s="251"/>
      <c r="S5" s="299"/>
      <c r="T5" s="283"/>
    </row>
    <row r="6" spans="1:20" s="3" customFormat="1" ht="16" customHeight="1">
      <c r="A6" s="99" t="s">
        <v>341</v>
      </c>
      <c r="B6" s="241">
        <v>64.752780000000001</v>
      </c>
      <c r="C6" s="241">
        <v>-49.551409999999997</v>
      </c>
      <c r="D6" s="99">
        <v>726</v>
      </c>
      <c r="E6" s="99">
        <v>2</v>
      </c>
      <c r="F6" s="99">
        <v>1</v>
      </c>
      <c r="G6" s="99">
        <v>30.648699999999998</v>
      </c>
      <c r="H6" s="99">
        <v>0.21820000000000001</v>
      </c>
      <c r="I6" s="244">
        <v>1.4906002666666701E-13</v>
      </c>
      <c r="J6" s="244">
        <v>4.8062505333333304E-15</v>
      </c>
      <c r="K6" s="261">
        <v>76160.139732659693</v>
      </c>
      <c r="L6" s="261">
        <v>2708.4089972624956</v>
      </c>
      <c r="M6" s="285">
        <v>8.6630000000000003</v>
      </c>
      <c r="N6" s="285">
        <v>0.3076208476517755</v>
      </c>
      <c r="O6" s="99">
        <v>8.73</v>
      </c>
      <c r="P6" s="99">
        <v>0.31</v>
      </c>
      <c r="Q6" s="99" t="s">
        <v>11</v>
      </c>
      <c r="R6" s="251"/>
      <c r="S6" s="299"/>
      <c r="T6" s="283"/>
    </row>
    <row r="7" spans="1:20" s="3" customFormat="1" ht="17" customHeight="1">
      <c r="A7" s="99" t="s">
        <v>342</v>
      </c>
      <c r="B7" s="241">
        <v>64.778109999999998</v>
      </c>
      <c r="C7" s="241">
        <v>-49.546599999999998</v>
      </c>
      <c r="D7" s="99">
        <v>856</v>
      </c>
      <c r="E7" s="99">
        <v>2</v>
      </c>
      <c r="F7" s="99">
        <v>1</v>
      </c>
      <c r="G7" s="99">
        <v>29.896699999999999</v>
      </c>
      <c r="H7" s="99">
        <v>0.21879999999999999</v>
      </c>
      <c r="I7" s="244">
        <v>1.705219875E-13</v>
      </c>
      <c r="J7" s="244">
        <v>5.4488091250000004E-15</v>
      </c>
      <c r="K7" s="261">
        <v>89562.931377233952</v>
      </c>
      <c r="L7" s="261">
        <v>3161.5070365791057</v>
      </c>
      <c r="M7" s="285">
        <v>9.0730000000000004</v>
      </c>
      <c r="N7" s="285">
        <v>0.31765426695842452</v>
      </c>
      <c r="O7" s="99">
        <v>9.14</v>
      </c>
      <c r="P7" s="99">
        <v>0.32</v>
      </c>
      <c r="Q7" s="99" t="s">
        <v>11</v>
      </c>
      <c r="R7" s="251"/>
      <c r="S7" s="299"/>
      <c r="T7" s="283"/>
    </row>
    <row r="8" spans="1:20" s="3" customFormat="1" ht="17" customHeight="1">
      <c r="A8" s="99"/>
      <c r="B8" s="241"/>
      <c r="C8" s="241"/>
      <c r="D8" s="99"/>
      <c r="F8" s="99"/>
      <c r="I8" s="245"/>
      <c r="J8" s="245"/>
      <c r="K8" s="262"/>
      <c r="L8" s="262"/>
      <c r="M8" s="39" t="s">
        <v>46</v>
      </c>
      <c r="N8" s="297" t="s">
        <v>458</v>
      </c>
      <c r="P8" s="32"/>
      <c r="Q8" s="99"/>
      <c r="R8" s="251"/>
      <c r="S8" s="299"/>
      <c r="T8" s="283"/>
    </row>
    <row r="9" spans="1:20" s="3" customFormat="1" ht="17" customHeight="1">
      <c r="A9" s="242" t="s">
        <v>348</v>
      </c>
      <c r="B9" s="241"/>
      <c r="C9" s="241"/>
      <c r="D9" s="99"/>
      <c r="F9" s="99"/>
      <c r="I9" s="245"/>
      <c r="J9" s="245"/>
      <c r="K9" s="262"/>
      <c r="L9" s="262"/>
      <c r="M9" s="286"/>
      <c r="N9" s="286"/>
      <c r="O9" s="99"/>
      <c r="P9" s="99"/>
      <c r="Q9" s="99"/>
      <c r="R9" s="251"/>
      <c r="S9" s="299"/>
      <c r="T9" s="283"/>
    </row>
    <row r="10" spans="1:20" s="3" customFormat="1" ht="17" customHeight="1">
      <c r="A10" s="99" t="s">
        <v>343</v>
      </c>
      <c r="B10" s="241">
        <v>63.976430000000001</v>
      </c>
      <c r="C10" s="241">
        <v>-49.51587</v>
      </c>
      <c r="D10" s="99">
        <v>931</v>
      </c>
      <c r="E10" s="99">
        <v>2.5</v>
      </c>
      <c r="F10" s="99">
        <v>1</v>
      </c>
      <c r="G10" s="99">
        <v>30.800799999999999</v>
      </c>
      <c r="H10" s="99">
        <v>0.21990000000000001</v>
      </c>
      <c r="I10" s="244">
        <v>2.1844195625000002E-13</v>
      </c>
      <c r="J10" s="244">
        <v>5.962860125E-15</v>
      </c>
      <c r="K10" s="261">
        <v>111923.97848085177</v>
      </c>
      <c r="L10" s="261">
        <v>3486.1017411553585</v>
      </c>
      <c r="M10" s="295">
        <v>10.663</v>
      </c>
      <c r="N10" s="295">
        <v>0.33787698042870462</v>
      </c>
      <c r="O10" s="243">
        <v>10.73</v>
      </c>
      <c r="P10" s="243">
        <v>0.34</v>
      </c>
      <c r="Q10" s="99" t="s">
        <v>11</v>
      </c>
      <c r="R10" s="251"/>
      <c r="S10" s="299"/>
      <c r="T10" s="283"/>
    </row>
    <row r="11" spans="1:20" s="3" customFormat="1" ht="17" customHeight="1">
      <c r="A11" s="99" t="s">
        <v>344</v>
      </c>
      <c r="B11" s="241">
        <v>63.975479999999997</v>
      </c>
      <c r="C11" s="241">
        <v>-49.514069999999997</v>
      </c>
      <c r="D11" s="99">
        <v>928</v>
      </c>
      <c r="E11" s="99">
        <v>3</v>
      </c>
      <c r="F11" s="99">
        <v>1</v>
      </c>
      <c r="G11" s="99">
        <v>28.711299999999998</v>
      </c>
      <c r="H11" s="99">
        <v>0.21329999999999999</v>
      </c>
      <c r="I11" s="244">
        <v>1.8645099333333301E-13</v>
      </c>
      <c r="J11" s="244">
        <v>5.5434290666666702E-15</v>
      </c>
      <c r="K11" s="261">
        <v>99409.193247434028</v>
      </c>
      <c r="L11" s="261">
        <v>3310.415346518163</v>
      </c>
      <c r="M11" s="285">
        <v>9.5229999999999997</v>
      </c>
      <c r="N11" s="285">
        <v>0.31776433785192909</v>
      </c>
      <c r="O11" s="99">
        <v>9.59</v>
      </c>
      <c r="P11" s="99">
        <v>0.32</v>
      </c>
      <c r="Q11" s="99" t="s">
        <v>11</v>
      </c>
      <c r="R11" s="251"/>
      <c r="S11" s="299"/>
      <c r="T11" s="283"/>
    </row>
    <row r="12" spans="1:20" s="3" customFormat="1" ht="17" customHeight="1">
      <c r="A12" s="242" t="s">
        <v>349</v>
      </c>
      <c r="B12" s="241"/>
      <c r="C12" s="241"/>
      <c r="D12" s="99"/>
      <c r="F12" s="99"/>
      <c r="I12" s="245"/>
      <c r="J12" s="245"/>
      <c r="K12" s="262"/>
      <c r="L12" s="262"/>
      <c r="M12" s="286"/>
      <c r="N12" s="286"/>
      <c r="O12" s="99"/>
      <c r="P12" s="99"/>
      <c r="Q12" s="99"/>
      <c r="R12" s="251"/>
      <c r="S12" s="299"/>
      <c r="T12" s="283"/>
    </row>
    <row r="13" spans="1:20" s="3" customFormat="1" ht="17" customHeight="1">
      <c r="A13" s="99" t="s">
        <v>345</v>
      </c>
      <c r="B13" s="241">
        <v>63.915610999999998</v>
      </c>
      <c r="C13" s="241">
        <v>-49.6995</v>
      </c>
      <c r="D13" s="99">
        <v>900</v>
      </c>
      <c r="E13" s="99">
        <v>3</v>
      </c>
      <c r="F13" s="99">
        <v>1</v>
      </c>
      <c r="G13" s="99">
        <v>30.929499999999997</v>
      </c>
      <c r="H13" s="99">
        <v>0.22070000000000001</v>
      </c>
      <c r="I13" s="244">
        <v>3.2553802000000002E-13</v>
      </c>
      <c r="J13" s="244">
        <v>8.3863213333333309E-15</v>
      </c>
      <c r="K13" s="261">
        <v>166707.44712207635</v>
      </c>
      <c r="L13" s="261">
        <v>4969.589847299776</v>
      </c>
      <c r="M13" s="295">
        <v>16.433</v>
      </c>
      <c r="N13" s="295">
        <v>0.48801030303030302</v>
      </c>
      <c r="O13" s="247">
        <v>16.5</v>
      </c>
      <c r="P13" s="243">
        <v>0.49</v>
      </c>
      <c r="Q13" s="99" t="s">
        <v>11</v>
      </c>
      <c r="R13" s="251"/>
      <c r="S13" s="299"/>
      <c r="T13" s="283"/>
    </row>
    <row r="14" spans="1:20" s="3" customFormat="1" ht="17" customHeight="1">
      <c r="A14" s="99" t="s">
        <v>346</v>
      </c>
      <c r="B14" s="241">
        <v>63.905417</v>
      </c>
      <c r="C14" s="241">
        <v>-49.679721999999998</v>
      </c>
      <c r="D14" s="99">
        <v>885</v>
      </c>
      <c r="E14" s="99">
        <v>2</v>
      </c>
      <c r="F14" s="99">
        <v>1</v>
      </c>
      <c r="G14" s="99">
        <v>30.929499999999997</v>
      </c>
      <c r="H14" s="99">
        <v>0.22070000000000001</v>
      </c>
      <c r="I14" s="244">
        <v>1.5683596875000001E-13</v>
      </c>
      <c r="J14" s="244">
        <v>4.7246098750000001E-15</v>
      </c>
      <c r="K14" s="261">
        <v>78459.471334574177</v>
      </c>
      <c r="L14" s="261">
        <v>2640.3533521554668</v>
      </c>
      <c r="M14" s="285">
        <v>7.7229999999999999</v>
      </c>
      <c r="N14" s="285">
        <v>0.25776379974326058</v>
      </c>
      <c r="O14" s="246">
        <v>7.79</v>
      </c>
      <c r="P14" s="99">
        <v>0.26</v>
      </c>
      <c r="Q14" s="99" t="s">
        <v>11</v>
      </c>
      <c r="R14" s="251"/>
      <c r="S14" s="299"/>
      <c r="T14" s="283"/>
    </row>
    <row r="15" spans="1:20" s="3" customFormat="1" ht="17" customHeight="1">
      <c r="A15" s="99"/>
      <c r="B15" s="178"/>
      <c r="C15" s="178"/>
      <c r="D15" s="99"/>
      <c r="E15" s="99"/>
      <c r="F15" s="99"/>
      <c r="G15" s="99"/>
      <c r="H15" s="99"/>
      <c r="I15" s="99"/>
      <c r="J15" s="99"/>
      <c r="K15" s="99"/>
      <c r="L15" s="99"/>
      <c r="M15" s="246"/>
      <c r="N15" s="246"/>
      <c r="O15" s="99"/>
      <c r="P15" s="99"/>
      <c r="Q15" s="99"/>
      <c r="R15" s="251"/>
      <c r="S15" s="299"/>
      <c r="T15" s="283"/>
    </row>
    <row r="16" spans="1:20" s="3" customFormat="1" ht="30" customHeight="1">
      <c r="A16" s="320" t="s">
        <v>473</v>
      </c>
      <c r="B16" s="320"/>
      <c r="C16" s="27"/>
      <c r="D16" s="26"/>
      <c r="E16" s="26"/>
      <c r="F16" s="26"/>
      <c r="G16" s="26"/>
      <c r="H16" s="26"/>
      <c r="I16" s="26"/>
      <c r="J16" s="26"/>
      <c r="K16" s="26"/>
      <c r="L16" s="26"/>
      <c r="M16" s="287"/>
      <c r="N16" s="287"/>
      <c r="O16" s="26"/>
      <c r="P16" s="26"/>
      <c r="Q16" s="99"/>
      <c r="R16" s="251"/>
      <c r="S16" s="299"/>
      <c r="T16" s="283"/>
    </row>
    <row r="17" spans="1:22" s="3" customFormat="1" ht="16" customHeight="1">
      <c r="A17" s="177" t="s">
        <v>16</v>
      </c>
      <c r="B17" s="178"/>
      <c r="C17" s="27"/>
      <c r="D17" s="26"/>
      <c r="E17" s="26"/>
      <c r="F17" s="26"/>
      <c r="G17" s="26"/>
      <c r="H17" s="26"/>
      <c r="I17" s="26"/>
      <c r="J17" s="26"/>
      <c r="K17" s="26"/>
      <c r="L17" s="26"/>
      <c r="M17" s="287"/>
      <c r="N17" s="287"/>
      <c r="O17" s="47"/>
      <c r="P17" s="47"/>
      <c r="Q17" s="100"/>
      <c r="R17" s="251"/>
      <c r="S17" s="299"/>
      <c r="T17" s="283"/>
    </row>
    <row r="18" spans="1:22">
      <c r="A18" s="50" t="s">
        <v>17</v>
      </c>
      <c r="B18" s="60">
        <v>64.455960000000005</v>
      </c>
      <c r="C18" s="60">
        <v>-49.455300000000001</v>
      </c>
      <c r="D18" s="51">
        <v>769</v>
      </c>
      <c r="E18" s="52">
        <v>1.3</v>
      </c>
      <c r="F18" s="51">
        <v>1</v>
      </c>
      <c r="G18" s="56">
        <v>28.074200000000001</v>
      </c>
      <c r="H18" s="56">
        <v>0.19440000000000168</v>
      </c>
      <c r="I18" s="70">
        <v>1.9777E-13</v>
      </c>
      <c r="J18" s="70">
        <v>4.9099999999999997E-15</v>
      </c>
      <c r="K18" s="69">
        <v>94977.465305035919</v>
      </c>
      <c r="L18" s="69">
        <v>2772</v>
      </c>
      <c r="M18" s="54">
        <v>10.343</v>
      </c>
      <c r="N18" s="54">
        <v>0.30800480307396733</v>
      </c>
      <c r="O18" s="54">
        <v>10.41</v>
      </c>
      <c r="P18" s="55">
        <v>0.31</v>
      </c>
      <c r="Q18" s="54" t="s">
        <v>11</v>
      </c>
      <c r="R18" s="251"/>
      <c r="S18" s="299"/>
      <c r="T18" s="283"/>
    </row>
    <row r="19" spans="1:22">
      <c r="A19" s="50" t="s">
        <v>18</v>
      </c>
      <c r="B19" s="60">
        <v>64.456050000000005</v>
      </c>
      <c r="C19" s="60">
        <v>-49.455599999999997</v>
      </c>
      <c r="D19" s="51">
        <v>763</v>
      </c>
      <c r="E19" s="52">
        <v>2.04</v>
      </c>
      <c r="F19" s="51">
        <v>1</v>
      </c>
      <c r="G19" s="56">
        <v>30.133299999999998</v>
      </c>
      <c r="H19" s="56">
        <v>0.20169999999999888</v>
      </c>
      <c r="I19" s="70">
        <v>1.9793999999999999E-13</v>
      </c>
      <c r="J19" s="70">
        <v>4.7500000000000003E-15</v>
      </c>
      <c r="K19" s="69">
        <v>91901.010891546393</v>
      </c>
      <c r="L19" s="69">
        <v>2617</v>
      </c>
      <c r="M19" s="54">
        <v>10.122999999999999</v>
      </c>
      <c r="N19" s="54">
        <v>0.2880932286555446</v>
      </c>
      <c r="O19" s="54">
        <v>10.19</v>
      </c>
      <c r="P19" s="55">
        <v>0.28999999999999998</v>
      </c>
      <c r="Q19" s="54" t="s">
        <v>11</v>
      </c>
      <c r="R19" s="251"/>
      <c r="S19" s="299"/>
      <c r="T19" s="283"/>
    </row>
    <row r="20" spans="1:22">
      <c r="A20" s="50" t="s">
        <v>19</v>
      </c>
      <c r="B20" s="60">
        <v>64.455730000000003</v>
      </c>
      <c r="C20" s="60">
        <v>-49.455629999999999</v>
      </c>
      <c r="D20" s="51">
        <v>767</v>
      </c>
      <c r="E20" s="52">
        <v>2.94</v>
      </c>
      <c r="F20" s="51">
        <v>1</v>
      </c>
      <c r="G20" s="56">
        <v>28.383199999999999</v>
      </c>
      <c r="H20" s="56">
        <v>0.20090000000000074</v>
      </c>
      <c r="I20" s="70">
        <v>1.9139000000000001E-13</v>
      </c>
      <c r="J20" s="70">
        <v>5.0499999999999996E-15</v>
      </c>
      <c r="K20" s="69">
        <v>93952.699069473776</v>
      </c>
      <c r="L20" s="69">
        <v>2869</v>
      </c>
      <c r="M20" s="54">
        <v>10.393000000000001</v>
      </c>
      <c r="N20" s="54">
        <v>0.31795028680688336</v>
      </c>
      <c r="O20" s="54">
        <v>10.46</v>
      </c>
      <c r="P20" s="55">
        <v>0.32</v>
      </c>
      <c r="Q20" s="54" t="s">
        <v>11</v>
      </c>
      <c r="R20" s="251"/>
      <c r="S20" s="299"/>
      <c r="T20" s="283"/>
    </row>
    <row r="21" spans="1:22">
      <c r="A21" s="282"/>
      <c r="B21" s="61"/>
      <c r="C21" s="62"/>
      <c r="D21" s="48"/>
      <c r="E21" s="49"/>
      <c r="F21" s="13"/>
      <c r="G21" s="34"/>
      <c r="H21" s="34"/>
      <c r="I21" s="66"/>
      <c r="J21" s="66"/>
      <c r="K21" s="71"/>
      <c r="L21" s="71"/>
      <c r="M21" s="39" t="s">
        <v>46</v>
      </c>
      <c r="N21" s="297" t="s">
        <v>459</v>
      </c>
      <c r="P21" s="32"/>
      <c r="Q21" s="54"/>
      <c r="R21" s="251"/>
      <c r="S21" s="46"/>
      <c r="T21" s="283"/>
      <c r="V21" s="3"/>
    </row>
    <row r="22" spans="1:22">
      <c r="A22" s="281" t="s">
        <v>20</v>
      </c>
      <c r="B22" s="61"/>
      <c r="C22" s="62"/>
      <c r="D22" s="48"/>
      <c r="E22" s="49"/>
      <c r="F22" s="13"/>
      <c r="G22" s="34"/>
      <c r="H22" s="34"/>
      <c r="I22" s="66"/>
      <c r="J22" s="66"/>
      <c r="K22" s="71"/>
      <c r="L22" s="71"/>
      <c r="M22" s="288"/>
      <c r="N22" s="288"/>
      <c r="O22" s="39"/>
      <c r="P22" s="32"/>
      <c r="Q22" s="54"/>
      <c r="R22" s="251"/>
      <c r="S22" s="46"/>
      <c r="T22" s="283"/>
    </row>
    <row r="23" spans="1:22">
      <c r="A23" s="59" t="s">
        <v>21</v>
      </c>
      <c r="B23" s="60">
        <v>64.458309999999997</v>
      </c>
      <c r="C23" s="60">
        <v>-49.444099999999999</v>
      </c>
      <c r="D23" s="51">
        <v>751</v>
      </c>
      <c r="E23" s="52">
        <v>3.02</v>
      </c>
      <c r="F23" s="51">
        <v>1</v>
      </c>
      <c r="G23" s="56">
        <v>19.746400000000001</v>
      </c>
      <c r="H23" s="56">
        <v>0.20029999999999859</v>
      </c>
      <c r="I23" s="70">
        <v>1.4011E-13</v>
      </c>
      <c r="J23" s="70">
        <v>4.6800000000000003E-15</v>
      </c>
      <c r="K23" s="69">
        <v>98439.890881928339</v>
      </c>
      <c r="L23" s="69">
        <v>3634</v>
      </c>
      <c r="M23" s="57">
        <v>11.013</v>
      </c>
      <c r="N23" s="57">
        <v>0.40655512355253054</v>
      </c>
      <c r="O23" s="57">
        <v>11.08</v>
      </c>
      <c r="P23" s="57">
        <v>0.40902849078017239</v>
      </c>
      <c r="Q23" s="54" t="s">
        <v>11</v>
      </c>
      <c r="R23" s="300"/>
      <c r="S23" s="57"/>
      <c r="T23" s="57"/>
      <c r="U23" s="5"/>
    </row>
    <row r="24" spans="1:22">
      <c r="A24" s="78" t="s">
        <v>22</v>
      </c>
      <c r="B24" s="60">
        <v>64.458470000000005</v>
      </c>
      <c r="C24" s="60">
        <v>-49.443980000000003</v>
      </c>
      <c r="D24" s="51">
        <v>753</v>
      </c>
      <c r="E24" s="52">
        <v>1.28</v>
      </c>
      <c r="F24" s="51">
        <v>1</v>
      </c>
      <c r="G24" s="56">
        <v>35.077399999999997</v>
      </c>
      <c r="H24" s="56">
        <v>0.2031</v>
      </c>
      <c r="I24" s="70">
        <v>2.1210999999999999E-13</v>
      </c>
      <c r="J24" s="70">
        <v>5.4300000000000003E-15</v>
      </c>
      <c r="K24" s="69">
        <v>84197.870444733897</v>
      </c>
      <c r="L24" s="69">
        <v>2508</v>
      </c>
      <c r="M24" s="54">
        <v>9.4030000000000005</v>
      </c>
      <c r="N24" s="54">
        <v>0.28008694133754031</v>
      </c>
      <c r="O24" s="54">
        <v>9.4700000000000006</v>
      </c>
      <c r="P24" s="54">
        <v>0.2820826687723606</v>
      </c>
      <c r="Q24" s="54" t="s">
        <v>11</v>
      </c>
      <c r="R24" s="300"/>
      <c r="S24" s="54"/>
      <c r="T24" s="54"/>
      <c r="U24" s="5"/>
    </row>
    <row r="25" spans="1:22">
      <c r="A25" s="59" t="s">
        <v>23</v>
      </c>
      <c r="B25" s="60">
        <v>64.459370000000007</v>
      </c>
      <c r="C25" s="60">
        <v>-49.439459999999997</v>
      </c>
      <c r="D25" s="51">
        <v>783</v>
      </c>
      <c r="E25" s="52">
        <v>1.39</v>
      </c>
      <c r="F25" s="51">
        <v>1</v>
      </c>
      <c r="G25" s="56">
        <v>22.827999999999999</v>
      </c>
      <c r="H25" s="56">
        <v>0.19960000000000022</v>
      </c>
      <c r="I25" s="70">
        <v>1.4656000000000001E-13</v>
      </c>
      <c r="J25" s="70">
        <v>5.0300000000000001E-15</v>
      </c>
      <c r="K25" s="69">
        <v>88777.274106712648</v>
      </c>
      <c r="L25" s="69">
        <v>3350</v>
      </c>
      <c r="M25" s="54">
        <v>9.5129999999999999</v>
      </c>
      <c r="N25" s="54">
        <v>0.35897193646307674</v>
      </c>
      <c r="O25" s="54">
        <v>9.58</v>
      </c>
      <c r="P25" s="54">
        <v>0.36150017358522812</v>
      </c>
      <c r="Q25" s="54" t="s">
        <v>11</v>
      </c>
      <c r="R25" s="300"/>
      <c r="S25" s="54"/>
      <c r="T25" s="54"/>
      <c r="U25" s="5"/>
    </row>
    <row r="26" spans="1:22">
      <c r="A26" s="59" t="s">
        <v>24</v>
      </c>
      <c r="B26" s="60">
        <v>64.458690000000004</v>
      </c>
      <c r="C26" s="60">
        <v>-49.433219999999999</v>
      </c>
      <c r="D26" s="51">
        <v>767</v>
      </c>
      <c r="E26" s="52">
        <v>1.2</v>
      </c>
      <c r="F26" s="51">
        <v>1</v>
      </c>
      <c r="G26" s="56">
        <v>20.7362</v>
      </c>
      <c r="H26" s="56">
        <v>0.18160000000000001</v>
      </c>
      <c r="I26" s="70">
        <v>1.45752E-13</v>
      </c>
      <c r="J26" s="70">
        <f>I26*0.025</f>
        <v>3.6438000000000006E-15</v>
      </c>
      <c r="K26" s="69">
        <v>87519</v>
      </c>
      <c r="L26" s="69">
        <v>2562</v>
      </c>
      <c r="M26" s="54">
        <v>9.6530000000000005</v>
      </c>
      <c r="N26" s="54">
        <v>0.28257848010146369</v>
      </c>
      <c r="O26" s="54">
        <v>9.7200000000000006</v>
      </c>
      <c r="P26" s="54">
        <v>0.28453981421177116</v>
      </c>
      <c r="Q26" s="54" t="s">
        <v>12</v>
      </c>
      <c r="R26" s="300"/>
      <c r="S26" s="54"/>
      <c r="T26" s="54"/>
      <c r="U26" s="5"/>
    </row>
    <row r="27" spans="1:22">
      <c r="A27" s="78" t="s">
        <v>25</v>
      </c>
      <c r="B27" s="60">
        <v>64.45899</v>
      </c>
      <c r="C27" s="60">
        <v>-49.435169999999999</v>
      </c>
      <c r="D27" s="51">
        <v>771</v>
      </c>
      <c r="E27" s="52">
        <v>3.14</v>
      </c>
      <c r="F27" s="51">
        <v>1</v>
      </c>
      <c r="G27" s="56">
        <v>35.053699999999999</v>
      </c>
      <c r="H27" s="56">
        <v>0.2026</v>
      </c>
      <c r="I27" s="70">
        <v>3.2930000000000002E-13</v>
      </c>
      <c r="J27" s="70">
        <v>6.3100000000000004E-15</v>
      </c>
      <c r="K27" s="69">
        <v>130624.70915387059</v>
      </c>
      <c r="L27" s="69">
        <v>3187</v>
      </c>
      <c r="M27" s="57">
        <v>14.632999999999999</v>
      </c>
      <c r="N27" s="57">
        <v>0.35701798918507394</v>
      </c>
      <c r="O27" s="57">
        <v>14.7</v>
      </c>
      <c r="P27" s="57">
        <v>0.3586526645951334</v>
      </c>
      <c r="Q27" s="54" t="s">
        <v>11</v>
      </c>
      <c r="R27" s="300"/>
      <c r="S27" s="54"/>
      <c r="T27" s="54"/>
      <c r="U27" s="5"/>
    </row>
    <row r="28" spans="1:22">
      <c r="A28" s="78" t="s">
        <v>26</v>
      </c>
      <c r="B28" s="60">
        <v>64.458690000000004</v>
      </c>
      <c r="C28" s="60">
        <v>-49.432160000000003</v>
      </c>
      <c r="D28" s="51">
        <v>769</v>
      </c>
      <c r="E28" s="52">
        <v>3.2</v>
      </c>
      <c r="F28" s="51">
        <v>1</v>
      </c>
      <c r="G28" s="56">
        <v>35.111699999999999</v>
      </c>
      <c r="H28" s="56">
        <v>0.20269999999999999</v>
      </c>
      <c r="I28" s="70">
        <v>2.6302000000000002E-13</v>
      </c>
      <c r="J28" s="70">
        <v>6.0299999999999998E-15</v>
      </c>
      <c r="K28" s="69">
        <v>104160.52317346379</v>
      </c>
      <c r="L28" s="69">
        <v>2863</v>
      </c>
      <c r="M28" s="57">
        <v>11.673</v>
      </c>
      <c r="N28" s="57">
        <v>0.32084899328265004</v>
      </c>
      <c r="O28" s="57">
        <v>11.74</v>
      </c>
      <c r="P28" s="57">
        <v>0.32269058349510082</v>
      </c>
      <c r="Q28" s="54" t="s">
        <v>11</v>
      </c>
      <c r="R28" s="300"/>
      <c r="S28" s="52"/>
      <c r="T28" s="52"/>
      <c r="U28" s="5"/>
    </row>
    <row r="29" spans="1:22">
      <c r="A29" s="59" t="s">
        <v>27</v>
      </c>
      <c r="B29" s="60">
        <v>64.462244999999996</v>
      </c>
      <c r="C29" s="60">
        <v>-49.428812000000001</v>
      </c>
      <c r="D29" s="51">
        <v>811</v>
      </c>
      <c r="E29" s="52">
        <v>2.48</v>
      </c>
      <c r="F29" s="51">
        <v>1</v>
      </c>
      <c r="G29" s="259">
        <v>40.036900000000003</v>
      </c>
      <c r="H29" s="259">
        <v>0.203599999999998</v>
      </c>
      <c r="I29" s="70">
        <v>5.4681999999999999E-13</v>
      </c>
      <c r="J29" s="70">
        <v>8.9399999999999993E-15</v>
      </c>
      <c r="K29" s="69">
        <v>191011.19456166888</v>
      </c>
      <c r="L29" s="69">
        <v>4242</v>
      </c>
      <c r="M29" s="57">
        <v>20.343</v>
      </c>
      <c r="N29" s="57">
        <v>0.45177983519777026</v>
      </c>
      <c r="O29" s="57">
        <v>20.41</v>
      </c>
      <c r="P29" s="57">
        <v>0.45326777940257046</v>
      </c>
      <c r="Q29" s="54" t="s">
        <v>11</v>
      </c>
      <c r="R29" s="300"/>
      <c r="S29" s="54"/>
      <c r="T29" s="54"/>
      <c r="U29" s="5"/>
    </row>
    <row r="30" spans="1:22">
      <c r="A30" s="59" t="s">
        <v>28</v>
      </c>
      <c r="B30" s="60">
        <v>64.464243999999994</v>
      </c>
      <c r="C30" s="60">
        <v>-49.426053000000003</v>
      </c>
      <c r="D30" s="51">
        <v>817</v>
      </c>
      <c r="E30" s="52">
        <v>1.19</v>
      </c>
      <c r="F30" s="51">
        <v>1</v>
      </c>
      <c r="G30" s="259">
        <v>38.427</v>
      </c>
      <c r="H30" s="259">
        <v>0.20360000000000156</v>
      </c>
      <c r="I30" s="70">
        <v>2.4707999999999999E-13</v>
      </c>
      <c r="J30" s="70">
        <v>6.3100000000000004E-15</v>
      </c>
      <c r="K30" s="69">
        <v>89844.061695245095</v>
      </c>
      <c r="L30" s="69">
        <v>2666</v>
      </c>
      <c r="M30" s="54">
        <v>9.3629999999999995</v>
      </c>
      <c r="N30" s="54">
        <v>0.27783425558687841</v>
      </c>
      <c r="O30" s="54">
        <v>9.43</v>
      </c>
      <c r="P30" s="54">
        <v>0.27982238921117841</v>
      </c>
      <c r="Q30" s="54" t="s">
        <v>11</v>
      </c>
      <c r="R30" s="300"/>
      <c r="S30" s="54"/>
      <c r="T30" s="54"/>
      <c r="U30" s="5"/>
    </row>
    <row r="31" spans="1:22">
      <c r="A31" s="59" t="s">
        <v>29</v>
      </c>
      <c r="B31" s="60">
        <v>64.465059999999994</v>
      </c>
      <c r="C31" s="60">
        <v>-49.424045</v>
      </c>
      <c r="D31" s="51">
        <v>822</v>
      </c>
      <c r="E31" s="52">
        <v>1.76</v>
      </c>
      <c r="F31" s="51">
        <v>1</v>
      </c>
      <c r="G31" s="260">
        <v>28.019599999999997</v>
      </c>
      <c r="H31" s="260">
        <v>0.18229999999999791</v>
      </c>
      <c r="I31" s="70">
        <v>3.5770635000000006E-13</v>
      </c>
      <c r="J31" s="70">
        <v>6.5877750000000008E-15</v>
      </c>
      <c r="K31" s="53">
        <v>159706</v>
      </c>
      <c r="L31" s="53">
        <v>3802</v>
      </c>
      <c r="M31" s="296">
        <v>16.722999999999999</v>
      </c>
      <c r="N31" s="296">
        <v>0.39811181796551159</v>
      </c>
      <c r="O31" s="57">
        <v>16.79</v>
      </c>
      <c r="P31" s="57">
        <v>0.39970683631172277</v>
      </c>
      <c r="Q31" s="54" t="s">
        <v>12</v>
      </c>
      <c r="R31" s="300"/>
      <c r="S31" s="54"/>
      <c r="T31" s="54"/>
      <c r="U31" s="5"/>
    </row>
    <row r="32" spans="1:22">
      <c r="A32" s="59" t="s">
        <v>30</v>
      </c>
      <c r="B32" s="60">
        <v>64.465671999999998</v>
      </c>
      <c r="C32" s="60">
        <v>-49.422977000000003</v>
      </c>
      <c r="D32" s="51">
        <v>823</v>
      </c>
      <c r="E32" s="52">
        <v>2.1800000000000002</v>
      </c>
      <c r="F32" s="51">
        <v>1</v>
      </c>
      <c r="G32" s="259">
        <v>39.778300000000002</v>
      </c>
      <c r="H32" s="259">
        <v>0.2032999999999987</v>
      </c>
      <c r="I32" s="70">
        <v>2.5143000000000002E-13</v>
      </c>
      <c r="J32" s="70">
        <v>6.4600000000000001E-15</v>
      </c>
      <c r="K32" s="53">
        <v>88192.150171821952</v>
      </c>
      <c r="L32" s="53">
        <v>2629</v>
      </c>
      <c r="M32" s="52">
        <v>9.2129999999999992</v>
      </c>
      <c r="N32" s="52">
        <v>0.27463869463224383</v>
      </c>
      <c r="O32" s="54">
        <v>9.2799999999999994</v>
      </c>
      <c r="P32" s="54">
        <v>0.27663595855717166</v>
      </c>
      <c r="Q32" s="54" t="s">
        <v>11</v>
      </c>
      <c r="R32" s="300"/>
      <c r="S32" s="54"/>
      <c r="T32" s="54"/>
      <c r="U32" s="5"/>
    </row>
    <row r="33" spans="1:22">
      <c r="A33" s="78" t="s">
        <v>31</v>
      </c>
      <c r="B33" s="60">
        <v>64.465090000000004</v>
      </c>
      <c r="C33" s="60">
        <v>-49.432870000000001</v>
      </c>
      <c r="D33" s="51">
        <v>835</v>
      </c>
      <c r="E33" s="52">
        <v>2.13</v>
      </c>
      <c r="F33" s="51">
        <v>1</v>
      </c>
      <c r="G33" s="56">
        <v>35.055199999999999</v>
      </c>
      <c r="H33" s="56">
        <v>0.20180000000000001</v>
      </c>
      <c r="I33" s="70">
        <v>2.2624E-13</v>
      </c>
      <c r="J33" s="70">
        <v>5.78E-15</v>
      </c>
      <c r="K33" s="69">
        <v>89303.917609538694</v>
      </c>
      <c r="L33" s="69">
        <v>2656</v>
      </c>
      <c r="M33" s="54">
        <v>9.3330000000000002</v>
      </c>
      <c r="N33" s="54">
        <v>0.27757402657722047</v>
      </c>
      <c r="O33" s="54">
        <v>9.4</v>
      </c>
      <c r="P33" s="54">
        <v>0.27956668272001206</v>
      </c>
      <c r="Q33" s="54" t="s">
        <v>11</v>
      </c>
      <c r="R33" s="300"/>
      <c r="S33" s="54"/>
      <c r="T33" s="54"/>
      <c r="U33" s="5"/>
    </row>
    <row r="34" spans="1:22">
      <c r="A34" s="59" t="s">
        <v>32</v>
      </c>
      <c r="B34" s="60">
        <v>64.467956000000001</v>
      </c>
      <c r="C34" s="60">
        <v>-49.434733000000001</v>
      </c>
      <c r="D34" s="51">
        <v>835</v>
      </c>
      <c r="E34" s="52">
        <v>1.02</v>
      </c>
      <c r="F34" s="51">
        <v>1</v>
      </c>
      <c r="G34" s="56">
        <v>8.7955000000000005</v>
      </c>
      <c r="H34" s="56">
        <v>0.1825</v>
      </c>
      <c r="I34" s="70">
        <v>6.6728200000000005E-14</v>
      </c>
      <c r="J34" s="70">
        <f>I34*0.025</f>
        <v>1.6682050000000003E-15</v>
      </c>
      <c r="K34" s="69">
        <v>94602</v>
      </c>
      <c r="L34" s="69">
        <v>2792</v>
      </c>
      <c r="M34" s="54">
        <v>9.802999999999999</v>
      </c>
      <c r="N34" s="54">
        <v>0.28931709689012913</v>
      </c>
      <c r="O34" s="54">
        <v>9.8699999999999992</v>
      </c>
      <c r="P34" s="54">
        <v>0.29129447580389417</v>
      </c>
      <c r="Q34" s="54" t="s">
        <v>12</v>
      </c>
      <c r="R34" s="300"/>
      <c r="S34" s="54"/>
      <c r="T34" s="54"/>
      <c r="U34" s="5"/>
    </row>
    <row r="35" spans="1:22">
      <c r="A35" s="59" t="s">
        <v>33</v>
      </c>
      <c r="B35" s="60">
        <v>64.468042999999994</v>
      </c>
      <c r="C35" s="60">
        <v>-49.434907000000003</v>
      </c>
      <c r="D35" s="51">
        <v>868</v>
      </c>
      <c r="E35" s="52">
        <v>1.1100000000000001</v>
      </c>
      <c r="F35" s="51">
        <v>1</v>
      </c>
      <c r="G35" s="56">
        <v>18.667999999999999</v>
      </c>
      <c r="H35" s="56">
        <v>0.18149999999999999</v>
      </c>
      <c r="I35" s="70">
        <v>1.43053E-13</v>
      </c>
      <c r="J35" s="70">
        <f>I35*0.025</f>
        <v>3.5763250000000004E-15</v>
      </c>
      <c r="K35" s="69">
        <v>95356</v>
      </c>
      <c r="L35" s="69">
        <v>2792</v>
      </c>
      <c r="M35" s="54">
        <v>9.6029999999999998</v>
      </c>
      <c r="N35" s="54">
        <v>0.28117345526238513</v>
      </c>
      <c r="O35" s="54">
        <v>9.67</v>
      </c>
      <c r="P35" s="54">
        <v>0.28313519862410336</v>
      </c>
      <c r="Q35" s="54" t="s">
        <v>12</v>
      </c>
      <c r="R35" s="300"/>
      <c r="S35" s="54"/>
      <c r="T35" s="54"/>
      <c r="U35" s="5"/>
    </row>
    <row r="36" spans="1:22">
      <c r="A36" s="59" t="s">
        <v>34</v>
      </c>
      <c r="B36" s="60">
        <v>64.467144000000005</v>
      </c>
      <c r="C36" s="60">
        <v>-49.436998000000003</v>
      </c>
      <c r="D36" s="51">
        <v>867</v>
      </c>
      <c r="E36" s="52">
        <v>2.8</v>
      </c>
      <c r="F36" s="51">
        <v>1</v>
      </c>
      <c r="G36" s="259">
        <v>39.40300000000002</v>
      </c>
      <c r="H36" s="259">
        <v>0.20340000000000202</v>
      </c>
      <c r="I36" s="70">
        <v>2.8144000000000001E-13</v>
      </c>
      <c r="J36" s="70">
        <v>9.2099999999999994E-15</v>
      </c>
      <c r="K36" s="69">
        <v>99724.875137458614</v>
      </c>
      <c r="L36" s="69">
        <v>3596</v>
      </c>
      <c r="M36" s="54">
        <v>10.073</v>
      </c>
      <c r="N36" s="54">
        <v>0.36322440063295819</v>
      </c>
      <c r="O36" s="54">
        <v>10.14</v>
      </c>
      <c r="P36" s="54">
        <v>0.36564036755864154</v>
      </c>
      <c r="Q36" s="54" t="s">
        <v>11</v>
      </c>
      <c r="R36" s="300"/>
      <c r="S36" s="54"/>
      <c r="T36" s="54"/>
      <c r="U36" s="5"/>
    </row>
    <row r="37" spans="1:22">
      <c r="A37" s="59" t="s">
        <v>35</v>
      </c>
      <c r="B37" s="60">
        <v>64.466858000000002</v>
      </c>
      <c r="C37" s="60">
        <v>-49.437809000000001</v>
      </c>
      <c r="D37" s="51">
        <v>861</v>
      </c>
      <c r="E37" s="52">
        <v>1.4</v>
      </c>
      <c r="F37" s="51">
        <v>1</v>
      </c>
      <c r="G37" s="260">
        <v>15.710900000000001</v>
      </c>
      <c r="H37" s="260">
        <v>0.18270000000000053</v>
      </c>
      <c r="I37" s="70">
        <v>1.1189698500000001E-13</v>
      </c>
      <c r="J37" s="70">
        <v>1.8228600000000002E-15</v>
      </c>
      <c r="K37" s="69">
        <v>88883</v>
      </c>
      <c r="L37" s="69">
        <v>1985</v>
      </c>
      <c r="M37" s="54">
        <v>8.9130000000000003</v>
      </c>
      <c r="N37" s="54">
        <v>0.19905161841972033</v>
      </c>
      <c r="O37" s="54">
        <v>8.98</v>
      </c>
      <c r="P37" s="54">
        <v>0.20054791129912358</v>
      </c>
      <c r="Q37" s="54" t="s">
        <v>12</v>
      </c>
      <c r="R37" s="300"/>
      <c r="S37" s="54"/>
      <c r="T37" s="54"/>
      <c r="U37" s="5"/>
    </row>
    <row r="38" spans="1:22" ht="17" customHeight="1">
      <c r="A38" s="59" t="s">
        <v>36</v>
      </c>
      <c r="B38" s="60">
        <v>64.465185000000005</v>
      </c>
      <c r="C38" s="60">
        <v>-49.441225000000003</v>
      </c>
      <c r="D38" s="51">
        <v>810</v>
      </c>
      <c r="E38" s="52">
        <v>1.28</v>
      </c>
      <c r="F38" s="51">
        <v>1</v>
      </c>
      <c r="G38" s="260">
        <v>10.019600000000004</v>
      </c>
      <c r="H38" s="260">
        <v>0.18379999999999797</v>
      </c>
      <c r="I38" s="70">
        <v>7.3228470000000005E-14</v>
      </c>
      <c r="J38" s="70">
        <v>1.476015E-15</v>
      </c>
      <c r="K38" s="69">
        <v>91435</v>
      </c>
      <c r="L38" s="69">
        <v>2328</v>
      </c>
      <c r="M38" s="54">
        <v>9.593</v>
      </c>
      <c r="N38" s="54">
        <v>0.24424458905233226</v>
      </c>
      <c r="O38" s="54">
        <v>9.66</v>
      </c>
      <c r="P38" s="54">
        <v>0.24595045660851972</v>
      </c>
      <c r="Q38" s="54" t="s">
        <v>12</v>
      </c>
      <c r="R38" s="300"/>
      <c r="S38" s="54"/>
      <c r="T38" s="54"/>
      <c r="U38" s="5"/>
    </row>
    <row r="39" spans="1:22">
      <c r="A39" s="59" t="s">
        <v>37</v>
      </c>
      <c r="B39" s="60">
        <v>64.462508</v>
      </c>
      <c r="C39" s="60">
        <v>-49.442312999999999</v>
      </c>
      <c r="D39" s="51">
        <v>769</v>
      </c>
      <c r="E39" s="52">
        <v>2.2000000000000002</v>
      </c>
      <c r="F39" s="51">
        <v>1</v>
      </c>
      <c r="G39" s="51">
        <v>41.801699999999997</v>
      </c>
      <c r="H39" s="51">
        <v>0.20380000000000001</v>
      </c>
      <c r="I39" s="95">
        <v>2.5932E-13</v>
      </c>
      <c r="J39" s="95">
        <v>6.5200000000000002E-15</v>
      </c>
      <c r="K39" s="69">
        <v>86774.216968507142</v>
      </c>
      <c r="L39" s="69">
        <v>2545</v>
      </c>
      <c r="M39" s="54">
        <v>9.5129999999999999</v>
      </c>
      <c r="N39" s="54">
        <v>0.2790066663325434</v>
      </c>
      <c r="O39" s="54">
        <v>9.58</v>
      </c>
      <c r="P39" s="54">
        <v>0.28097170855311321</v>
      </c>
      <c r="Q39" s="54" t="s">
        <v>11</v>
      </c>
      <c r="R39" s="300"/>
      <c r="S39" s="54"/>
      <c r="T39" s="54"/>
      <c r="U39" s="5"/>
    </row>
    <row r="40" spans="1:22">
      <c r="A40" s="59" t="s">
        <v>38</v>
      </c>
      <c r="B40" s="60">
        <v>64.462896999999998</v>
      </c>
      <c r="C40" s="60">
        <v>-49.447884000000002</v>
      </c>
      <c r="D40" s="51">
        <v>759</v>
      </c>
      <c r="E40" s="52">
        <v>1.37</v>
      </c>
      <c r="F40" s="51">
        <v>1</v>
      </c>
      <c r="G40" s="259">
        <v>41.262799999999999</v>
      </c>
      <c r="H40" s="259">
        <v>0.20369999999999777</v>
      </c>
      <c r="I40" s="70">
        <v>2.5930999999999998E-13</v>
      </c>
      <c r="J40" s="70">
        <v>6.2800000000000003E-15</v>
      </c>
      <c r="K40" s="69">
        <v>87860.9103073523</v>
      </c>
      <c r="L40" s="69">
        <v>2508</v>
      </c>
      <c r="M40" s="54">
        <v>9.6530000000000005</v>
      </c>
      <c r="N40" s="54">
        <v>0.27554601830677944</v>
      </c>
      <c r="O40" s="54">
        <v>9.7200000000000006</v>
      </c>
      <c r="P40" s="54">
        <v>0.27745854117288882</v>
      </c>
      <c r="Q40" s="54" t="s">
        <v>11</v>
      </c>
      <c r="R40" s="300"/>
      <c r="U40" s="5"/>
    </row>
    <row r="41" spans="1:22">
      <c r="A41" s="59" t="s">
        <v>39</v>
      </c>
      <c r="B41" s="60">
        <v>64.462436999999994</v>
      </c>
      <c r="C41" s="60">
        <v>-49.451165000000003</v>
      </c>
      <c r="D41" s="51">
        <v>757</v>
      </c>
      <c r="E41" s="52">
        <v>2.71</v>
      </c>
      <c r="F41" s="51">
        <v>0.999</v>
      </c>
      <c r="G41" s="259">
        <v>40.058799999999991</v>
      </c>
      <c r="H41" s="259">
        <v>0.20350000000000179</v>
      </c>
      <c r="I41" s="70">
        <v>2.6083000000000001E-13</v>
      </c>
      <c r="J41" s="70">
        <v>6.1100000000000003E-15</v>
      </c>
      <c r="K41" s="69">
        <v>90943.440074546364</v>
      </c>
      <c r="L41" s="69">
        <v>2535</v>
      </c>
      <c r="M41" s="54">
        <v>10.132999999999999</v>
      </c>
      <c r="N41" s="54">
        <v>0.28245198311108782</v>
      </c>
      <c r="O41" s="54">
        <v>10.199999999999999</v>
      </c>
      <c r="P41" s="54">
        <v>0.28431957245959694</v>
      </c>
      <c r="Q41" s="54" t="s">
        <v>11</v>
      </c>
      <c r="R41" s="300"/>
      <c r="U41" s="5"/>
    </row>
    <row r="42" spans="1:22">
      <c r="A42" s="59" t="s">
        <v>40</v>
      </c>
      <c r="B42" s="60">
        <v>64.460811000000007</v>
      </c>
      <c r="C42" s="60">
        <v>-49.446202</v>
      </c>
      <c r="D42" s="51">
        <v>767</v>
      </c>
      <c r="E42" s="52">
        <v>2.85</v>
      </c>
      <c r="F42" s="51">
        <v>0.999</v>
      </c>
      <c r="G42" s="259">
        <v>32.683199999999999</v>
      </c>
      <c r="H42" s="259">
        <v>0.20399999999999707</v>
      </c>
      <c r="I42" s="70">
        <v>2.1244E-13</v>
      </c>
      <c r="J42" s="70">
        <v>6.2900000000000001E-15</v>
      </c>
      <c r="K42" s="69">
        <v>90978.530828973686</v>
      </c>
      <c r="L42" s="69">
        <v>3027</v>
      </c>
      <c r="M42" s="54">
        <v>10.063000000000001</v>
      </c>
      <c r="N42" s="54">
        <v>0.33481196852103118</v>
      </c>
      <c r="O42" s="54">
        <v>10.130000000000001</v>
      </c>
      <c r="P42" s="54">
        <v>0.33704116477373008</v>
      </c>
      <c r="Q42" s="54" t="s">
        <v>11</v>
      </c>
      <c r="R42" s="300"/>
      <c r="U42" s="5"/>
    </row>
    <row r="43" spans="1:22">
      <c r="A43" s="59" t="s">
        <v>41</v>
      </c>
      <c r="B43" s="60">
        <v>64.460784000000004</v>
      </c>
      <c r="C43" s="60">
        <v>-49.446074000000003</v>
      </c>
      <c r="D43" s="51">
        <v>766</v>
      </c>
      <c r="E43" s="52">
        <v>2.56</v>
      </c>
      <c r="F43" s="51">
        <v>0.999</v>
      </c>
      <c r="G43" s="259">
        <v>39.637800000000013</v>
      </c>
      <c r="H43" s="259">
        <v>0.20420000000000016</v>
      </c>
      <c r="I43" s="70">
        <v>2.3707000000000002E-13</v>
      </c>
      <c r="J43" s="70">
        <v>6.1100000000000003E-15</v>
      </c>
      <c r="K43" s="69">
        <v>83811.893666322678</v>
      </c>
      <c r="L43" s="69">
        <v>2505</v>
      </c>
      <c r="M43" s="54">
        <v>9.2430000000000003</v>
      </c>
      <c r="N43" s="54">
        <v>0.27625810594593014</v>
      </c>
      <c r="O43" s="54">
        <v>9.31</v>
      </c>
      <c r="P43" s="54">
        <v>0.27826062602581514</v>
      </c>
      <c r="Q43" s="54" t="s">
        <v>11</v>
      </c>
      <c r="R43" s="300"/>
      <c r="U43" s="5"/>
    </row>
    <row r="44" spans="1:22">
      <c r="A44" s="18"/>
      <c r="B44" s="63"/>
      <c r="C44" s="63"/>
      <c r="D44" s="17"/>
      <c r="E44" s="25"/>
      <c r="F44" s="17"/>
      <c r="G44" s="19"/>
      <c r="H44" s="19"/>
      <c r="I44" s="66"/>
      <c r="J44" s="66"/>
      <c r="K44" s="30"/>
      <c r="L44" s="33"/>
      <c r="M44" s="39" t="s">
        <v>47</v>
      </c>
      <c r="N44" s="297" t="s">
        <v>460</v>
      </c>
      <c r="Q44" s="54"/>
      <c r="R44" s="251"/>
      <c r="S44" s="46"/>
      <c r="T44" s="283"/>
      <c r="V44" s="3"/>
    </row>
    <row r="45" spans="1:22">
      <c r="A45" s="177" t="s">
        <v>42</v>
      </c>
      <c r="B45" s="63"/>
      <c r="C45" s="63"/>
      <c r="D45" s="17"/>
      <c r="E45" s="25"/>
      <c r="F45" s="17"/>
      <c r="G45" s="19"/>
      <c r="H45" s="19"/>
      <c r="I45" s="67"/>
      <c r="J45" s="67"/>
      <c r="K45" s="30"/>
      <c r="L45" s="39"/>
      <c r="M45" s="289"/>
      <c r="N45" s="289"/>
      <c r="O45" s="32"/>
      <c r="P45" s="32"/>
      <c r="Q45" s="54"/>
      <c r="R45" s="251"/>
      <c r="S45" s="46"/>
      <c r="T45" s="283"/>
    </row>
    <row r="46" spans="1:22">
      <c r="A46" s="50" t="s">
        <v>43</v>
      </c>
      <c r="B46" s="60">
        <v>64.469589999999997</v>
      </c>
      <c r="C46" s="60">
        <v>-49.429040000000001</v>
      </c>
      <c r="D46" s="51">
        <v>839</v>
      </c>
      <c r="E46" s="52">
        <v>1.52</v>
      </c>
      <c r="F46" s="51">
        <v>1</v>
      </c>
      <c r="G46" s="68">
        <v>35.128999999999998</v>
      </c>
      <c r="H46" s="68">
        <v>0.19850000000000279</v>
      </c>
      <c r="I46" s="65">
        <v>2.2934000000000001E-13</v>
      </c>
      <c r="J46" s="65">
        <v>5.4199999999999997E-15</v>
      </c>
      <c r="K46" s="69">
        <v>89925.30313224229</v>
      </c>
      <c r="L46" s="69">
        <v>2530</v>
      </c>
      <c r="M46" s="54">
        <v>9.2129999999999992</v>
      </c>
      <c r="N46" s="54">
        <v>0.25812284482758624</v>
      </c>
      <c r="O46" s="54">
        <v>9.2799999999999994</v>
      </c>
      <c r="P46" s="54">
        <v>0.26</v>
      </c>
      <c r="Q46" s="54" t="s">
        <v>11</v>
      </c>
      <c r="R46" s="251"/>
      <c r="S46" s="299"/>
      <c r="T46" s="283"/>
    </row>
    <row r="47" spans="1:22">
      <c r="A47" s="50" t="s">
        <v>44</v>
      </c>
      <c r="B47" s="60">
        <v>64.469430000000003</v>
      </c>
      <c r="C47" s="60">
        <v>-49.432029999999997</v>
      </c>
      <c r="D47" s="51">
        <v>857</v>
      </c>
      <c r="E47" s="52">
        <v>1.61</v>
      </c>
      <c r="F47" s="51">
        <v>1</v>
      </c>
      <c r="G47" s="68">
        <v>30.034700000000001</v>
      </c>
      <c r="H47" s="68">
        <v>0.20019999999999882</v>
      </c>
      <c r="I47" s="65">
        <v>2.0041999999999999E-13</v>
      </c>
      <c r="J47" s="65">
        <v>4.7200000000000002E-15</v>
      </c>
      <c r="K47" s="69">
        <v>92665.191447830497</v>
      </c>
      <c r="L47" s="69">
        <v>2603</v>
      </c>
      <c r="M47" s="54">
        <v>9.3529999999999998</v>
      </c>
      <c r="N47" s="54">
        <v>0.26807961783439488</v>
      </c>
      <c r="O47" s="54">
        <v>9.42</v>
      </c>
      <c r="P47" s="54">
        <v>0.27</v>
      </c>
      <c r="Q47" s="54" t="s">
        <v>11</v>
      </c>
      <c r="R47" s="251"/>
      <c r="S47" s="299"/>
      <c r="T47" s="283"/>
    </row>
    <row r="48" spans="1:22">
      <c r="A48" s="50" t="s">
        <v>45</v>
      </c>
      <c r="B48" s="60">
        <v>64.46996</v>
      </c>
      <c r="C48" s="60">
        <v>-49.438450000000003</v>
      </c>
      <c r="D48" s="51">
        <v>824</v>
      </c>
      <c r="E48" s="52">
        <v>2.12</v>
      </c>
      <c r="F48" s="51">
        <v>1</v>
      </c>
      <c r="G48" s="68">
        <v>23.889600000000002</v>
      </c>
      <c r="H48" s="68">
        <v>0.20039999999999836</v>
      </c>
      <c r="I48" s="65">
        <v>1.5356E-13</v>
      </c>
      <c r="J48" s="65">
        <v>4.2899999999999999E-15</v>
      </c>
      <c r="K48" s="69">
        <v>89260.501954304185</v>
      </c>
      <c r="L48" s="69">
        <v>2853</v>
      </c>
      <c r="M48" s="54">
        <v>9.3130000000000006</v>
      </c>
      <c r="N48" s="54">
        <v>0.29785714285714282</v>
      </c>
      <c r="O48" s="54">
        <v>9.3800000000000008</v>
      </c>
      <c r="P48" s="54">
        <v>0.3</v>
      </c>
      <c r="Q48" s="54" t="s">
        <v>11</v>
      </c>
      <c r="R48" s="251"/>
      <c r="S48" s="299"/>
      <c r="T48" s="283"/>
    </row>
    <row r="49" spans="1:22">
      <c r="A49" s="36"/>
      <c r="B49" s="19"/>
      <c r="C49" s="19"/>
      <c r="D49" s="17"/>
      <c r="E49" s="17"/>
      <c r="F49" s="17"/>
      <c r="G49" s="21"/>
      <c r="H49" s="19"/>
      <c r="I49" s="20"/>
      <c r="J49" s="20"/>
      <c r="K49" s="23"/>
      <c r="M49" s="29" t="s">
        <v>46</v>
      </c>
      <c r="N49" s="298" t="s">
        <v>461</v>
      </c>
      <c r="Q49" s="52"/>
      <c r="R49" s="251"/>
      <c r="S49" s="46"/>
      <c r="T49" s="283"/>
      <c r="V49" s="3"/>
    </row>
    <row r="50" spans="1:22" ht="27" customHeight="1">
      <c r="A50" s="320" t="s">
        <v>474</v>
      </c>
      <c r="B50" s="320"/>
      <c r="C50" s="37"/>
      <c r="D50" s="31"/>
      <c r="E50" s="31"/>
      <c r="F50" s="31"/>
      <c r="G50" s="19"/>
      <c r="H50" s="19"/>
      <c r="I50" s="24"/>
      <c r="J50" s="24"/>
      <c r="K50" s="35"/>
      <c r="L50" s="35"/>
      <c r="M50" s="290"/>
      <c r="N50" s="290"/>
      <c r="O50" s="38"/>
      <c r="P50" s="38"/>
      <c r="Q50" s="101"/>
      <c r="R50" s="251"/>
      <c r="S50" s="46"/>
      <c r="T50" s="283"/>
    </row>
    <row r="51" spans="1:22" ht="17" customHeight="1">
      <c r="A51" s="177" t="s">
        <v>82</v>
      </c>
      <c r="B51" s="179"/>
      <c r="C51" s="37"/>
      <c r="D51" s="31"/>
      <c r="E51" s="31"/>
      <c r="F51" s="31"/>
      <c r="G51" s="19"/>
      <c r="H51" s="19"/>
      <c r="I51" s="24"/>
      <c r="J51" s="24"/>
      <c r="K51" s="35"/>
      <c r="L51" s="35"/>
      <c r="M51" s="290"/>
      <c r="N51" s="290"/>
      <c r="O51" s="38"/>
      <c r="P51" s="38"/>
      <c r="Q51" s="101"/>
      <c r="R51" s="251"/>
      <c r="S51" s="46"/>
      <c r="T51" s="283"/>
      <c r="U51" s="253"/>
    </row>
    <row r="52" spans="1:22" ht="17" customHeight="1">
      <c r="A52" s="51" t="s">
        <v>66</v>
      </c>
      <c r="B52" s="75">
        <v>64.286527000000007</v>
      </c>
      <c r="C52" s="75">
        <v>-49.488253</v>
      </c>
      <c r="D52" s="76">
        <v>790</v>
      </c>
      <c r="E52" s="77">
        <v>1.71</v>
      </c>
      <c r="F52" s="76">
        <v>1</v>
      </c>
      <c r="G52" s="87">
        <v>25.151199999999999</v>
      </c>
      <c r="H52" s="87">
        <v>0.18100000000000094</v>
      </c>
      <c r="I52" s="88">
        <v>1.8669313957418046E-13</v>
      </c>
      <c r="J52" s="88">
        <v>3.3604765123352479E-15</v>
      </c>
      <c r="K52" s="82">
        <v>93272</v>
      </c>
      <c r="L52" s="82">
        <v>2192</v>
      </c>
      <c r="M52" s="77">
        <v>9.9963736128761997</v>
      </c>
      <c r="N52" s="77">
        <v>0.23551808351322662</v>
      </c>
      <c r="O52" s="96">
        <v>10.0633736128762</v>
      </c>
      <c r="P52" s="96">
        <v>0.23709662711378399</v>
      </c>
      <c r="Q52" s="101" t="s">
        <v>12</v>
      </c>
      <c r="R52" s="251"/>
      <c r="S52" s="46"/>
      <c r="T52" s="283"/>
    </row>
    <row r="53" spans="1:22" ht="17" customHeight="1">
      <c r="A53" s="51" t="s">
        <v>68</v>
      </c>
      <c r="B53" s="75">
        <v>64.286507</v>
      </c>
      <c r="C53" s="60">
        <v>-49.488295999999998</v>
      </c>
      <c r="D53" s="76">
        <v>790</v>
      </c>
      <c r="E53" s="77">
        <v>2.3199999999999998</v>
      </c>
      <c r="F53" s="76">
        <v>1</v>
      </c>
      <c r="G53" s="87">
        <v>25.786899999999999</v>
      </c>
      <c r="H53" s="87">
        <v>0.17999999999999972</v>
      </c>
      <c r="I53" s="88">
        <v>1.9696688070294014E-13</v>
      </c>
      <c r="J53" s="88">
        <v>3.5454038526529223E-15</v>
      </c>
      <c r="K53" s="82">
        <v>95460</v>
      </c>
      <c r="L53" s="82">
        <v>2243</v>
      </c>
      <c r="M53" s="77">
        <v>10.284315741601599</v>
      </c>
      <c r="N53" s="77">
        <v>0.24227412704873891</v>
      </c>
      <c r="O53" s="96">
        <v>10.351315741601599</v>
      </c>
      <c r="P53" s="96">
        <v>0.24385248840209597</v>
      </c>
      <c r="Q53" s="101" t="s">
        <v>12</v>
      </c>
      <c r="R53" s="251"/>
      <c r="S53" s="46"/>
      <c r="T53" s="283"/>
    </row>
    <row r="54" spans="1:22" ht="17" customHeight="1">
      <c r="A54" s="78" t="s">
        <v>69</v>
      </c>
      <c r="B54" s="79">
        <v>64.286580000000001</v>
      </c>
      <c r="C54" s="79">
        <v>-49.487940000000002</v>
      </c>
      <c r="D54" s="58">
        <v>788</v>
      </c>
      <c r="E54" s="80">
        <v>1.6</v>
      </c>
      <c r="F54" s="58">
        <v>1</v>
      </c>
      <c r="G54" s="90">
        <v>7.0404999999999998</v>
      </c>
      <c r="H54" s="90">
        <v>0.18099999999999999</v>
      </c>
      <c r="I54" s="91">
        <v>6.7697760000000004E-14</v>
      </c>
      <c r="J54" s="88">
        <v>2.8126650000000001E-15</v>
      </c>
      <c r="K54" s="83">
        <v>119635</v>
      </c>
      <c r="L54" s="84">
        <v>5326</v>
      </c>
      <c r="M54" s="80">
        <v>12.8599992111285</v>
      </c>
      <c r="N54" s="80">
        <v>0.57436427907963583</v>
      </c>
      <c r="O54" s="96">
        <v>12.9269992111285</v>
      </c>
      <c r="P54" s="96">
        <v>0.577356690359493</v>
      </c>
      <c r="Q54" s="101" t="s">
        <v>12</v>
      </c>
      <c r="R54" s="251"/>
      <c r="S54" s="77"/>
      <c r="T54" s="77"/>
    </row>
    <row r="55" spans="1:22" ht="17" customHeight="1">
      <c r="A55" s="58" t="s">
        <v>73</v>
      </c>
      <c r="B55" s="79">
        <v>64.289599999999993</v>
      </c>
      <c r="C55" s="79">
        <v>-49.800130000000003</v>
      </c>
      <c r="D55" s="58">
        <v>660</v>
      </c>
      <c r="E55" s="80">
        <v>2.9</v>
      </c>
      <c r="F55" s="58">
        <v>1</v>
      </c>
      <c r="G55" s="92">
        <v>25.0166</v>
      </c>
      <c r="H55" s="92">
        <v>0.2024</v>
      </c>
      <c r="I55" s="91">
        <v>1.678E-13</v>
      </c>
      <c r="J55" s="88">
        <v>4.2580000000000002E-15</v>
      </c>
      <c r="K55" s="84">
        <v>93965.671406122987</v>
      </c>
      <c r="L55" s="84">
        <v>2778</v>
      </c>
      <c r="M55" s="80">
        <v>11.439727785073201</v>
      </c>
      <c r="N55" s="80">
        <v>0.33917706800038216</v>
      </c>
      <c r="O55" s="240">
        <v>11.506727785073201</v>
      </c>
      <c r="P55" s="240">
        <v>0.34116355439087803</v>
      </c>
      <c r="Q55" s="101" t="s">
        <v>11</v>
      </c>
      <c r="R55" s="251"/>
      <c r="S55" s="77"/>
      <c r="T55" s="77"/>
    </row>
    <row r="56" spans="1:22" ht="17" customHeight="1">
      <c r="A56" s="58" t="s">
        <v>80</v>
      </c>
      <c r="B56" s="79">
        <v>64.292400000000001</v>
      </c>
      <c r="C56" s="79">
        <v>-49.799930000000003</v>
      </c>
      <c r="D56" s="58">
        <v>685</v>
      </c>
      <c r="E56" s="80">
        <v>1.49</v>
      </c>
      <c r="F56" s="58">
        <v>1</v>
      </c>
      <c r="G56" s="92">
        <v>25.048999999999999</v>
      </c>
      <c r="H56" s="92">
        <v>0.2024</v>
      </c>
      <c r="I56" s="91">
        <v>1.6944000000000001E-13</v>
      </c>
      <c r="J56" s="88">
        <v>4.3800000000000002E-15</v>
      </c>
      <c r="K56" s="84">
        <v>94763.020416914907</v>
      </c>
      <c r="L56" s="84">
        <v>2841</v>
      </c>
      <c r="M56" s="80">
        <v>11.146307774972</v>
      </c>
      <c r="N56" s="80">
        <v>0.33510497975338088</v>
      </c>
      <c r="O56" s="240">
        <v>11.213307774972</v>
      </c>
      <c r="P56" s="240">
        <v>0.33711928207633401</v>
      </c>
      <c r="Q56" s="101" t="s">
        <v>11</v>
      </c>
      <c r="R56" s="251"/>
      <c r="S56" s="80"/>
      <c r="T56" s="80"/>
    </row>
    <row r="57" spans="1:22" ht="17" customHeight="1">
      <c r="A57" s="81" t="s">
        <v>81</v>
      </c>
      <c r="B57" s="75">
        <v>64.291480000000007</v>
      </c>
      <c r="C57" s="75">
        <v>-49.79569</v>
      </c>
      <c r="D57" s="76">
        <v>655</v>
      </c>
      <c r="E57" s="77">
        <v>5.12</v>
      </c>
      <c r="F57" s="76">
        <v>1</v>
      </c>
      <c r="G57" s="92">
        <v>5.3243999999999998</v>
      </c>
      <c r="H57" s="92">
        <v>0.18159999999999599</v>
      </c>
      <c r="I57" s="88">
        <v>4.1335999999999998E-14</v>
      </c>
      <c r="J57" s="88">
        <v>1.3511999999999999E-15</v>
      </c>
      <c r="K57" s="82">
        <v>82228.062252485135</v>
      </c>
      <c r="L57" s="82">
        <v>3354.4346494818237</v>
      </c>
      <c r="M57" s="77">
        <v>10.233000000000001</v>
      </c>
      <c r="N57" s="77">
        <v>0.4172679611650485</v>
      </c>
      <c r="O57" s="96">
        <v>10.3</v>
      </c>
      <c r="P57" s="96">
        <v>0.42</v>
      </c>
      <c r="Q57" s="101" t="s">
        <v>12</v>
      </c>
      <c r="R57" s="251"/>
      <c r="S57" s="80"/>
      <c r="T57" s="80"/>
    </row>
    <row r="58" spans="1:22" ht="17" customHeight="1">
      <c r="A58" s="33"/>
      <c r="R58" s="251"/>
      <c r="S58" s="46"/>
      <c r="T58" s="283"/>
    </row>
    <row r="59" spans="1:22" ht="17" customHeight="1">
      <c r="A59" s="281" t="s">
        <v>337</v>
      </c>
      <c r="R59" s="251"/>
      <c r="S59" s="46"/>
      <c r="T59" s="283"/>
    </row>
    <row r="60" spans="1:22" ht="17" customHeight="1">
      <c r="A60" s="78" t="s">
        <v>70</v>
      </c>
      <c r="B60" s="79">
        <v>64.295049000000006</v>
      </c>
      <c r="C60" s="79">
        <v>-49.781278</v>
      </c>
      <c r="D60" s="58">
        <v>774</v>
      </c>
      <c r="E60" s="80">
        <v>1.87</v>
      </c>
      <c r="F60" s="58">
        <v>1</v>
      </c>
      <c r="G60" s="90">
        <v>10.613799999999999</v>
      </c>
      <c r="H60" s="90">
        <v>0.18319999999999936</v>
      </c>
      <c r="I60" s="91">
        <v>7.8340230000000006E-14</v>
      </c>
      <c r="J60" s="88">
        <v>3.0392400000000001E-15</v>
      </c>
      <c r="K60" s="84">
        <v>93336.316487156815</v>
      </c>
      <c r="L60" s="84">
        <v>3904</v>
      </c>
      <c r="M60" s="80">
        <v>10.156680742752901</v>
      </c>
      <c r="N60" s="80">
        <v>0.42591443094761255</v>
      </c>
      <c r="O60" s="96">
        <v>10.223680742752901</v>
      </c>
      <c r="P60" s="96">
        <v>0.42872403652607399</v>
      </c>
      <c r="Q60" s="101" t="s">
        <v>12</v>
      </c>
      <c r="R60" s="251"/>
      <c r="S60" s="46"/>
      <c r="T60" s="283"/>
    </row>
    <row r="61" spans="1:22" ht="17" customHeight="1">
      <c r="A61" s="78" t="s">
        <v>71</v>
      </c>
      <c r="B61" s="79">
        <v>64.294169999999994</v>
      </c>
      <c r="C61" s="79">
        <v>-49.792940000000002</v>
      </c>
      <c r="D61" s="58">
        <v>693</v>
      </c>
      <c r="E61" s="80">
        <v>2.79</v>
      </c>
      <c r="F61" s="58">
        <v>1</v>
      </c>
      <c r="G61" s="90">
        <v>13.6518</v>
      </c>
      <c r="H61" s="90">
        <v>0.1839999999999975</v>
      </c>
      <c r="I61" s="91">
        <v>1.0203855000000001E-13</v>
      </c>
      <c r="J61" s="88">
        <v>2.7394200000000002E-15</v>
      </c>
      <c r="K61" s="84">
        <v>95095</v>
      </c>
      <c r="L61" s="84">
        <v>2932</v>
      </c>
      <c r="M61" s="80">
        <v>11.2233704624539</v>
      </c>
      <c r="N61" s="80">
        <v>0.34702069116392814</v>
      </c>
      <c r="O61" s="240">
        <v>11.2903704624539</v>
      </c>
      <c r="P61" s="240">
        <v>0.34909229580228202</v>
      </c>
      <c r="Q61" s="101" t="s">
        <v>12</v>
      </c>
      <c r="R61" s="251"/>
      <c r="S61" s="46"/>
      <c r="T61" s="283"/>
    </row>
    <row r="62" spans="1:22" ht="17" customHeight="1">
      <c r="A62" s="78" t="s">
        <v>72</v>
      </c>
      <c r="B62" s="79">
        <v>64.294849999999997</v>
      </c>
      <c r="C62" s="79">
        <v>-49.795679999999997</v>
      </c>
      <c r="D62" s="58">
        <v>694</v>
      </c>
      <c r="E62" s="80">
        <v>2.2200000000000002</v>
      </c>
      <c r="F62" s="58">
        <v>1</v>
      </c>
      <c r="G62" s="92">
        <v>30.351400000000002</v>
      </c>
      <c r="H62" s="92">
        <v>0.20300000000000001</v>
      </c>
      <c r="I62" s="91">
        <v>1.93602E-13</v>
      </c>
      <c r="J62" s="88">
        <v>5.92E-15</v>
      </c>
      <c r="K62" s="84">
        <v>89530.117871408976</v>
      </c>
      <c r="L62" s="84">
        <v>3061</v>
      </c>
      <c r="M62" s="80">
        <v>10.502154180787599</v>
      </c>
      <c r="N62" s="80">
        <v>0.36001499278289711</v>
      </c>
      <c r="O62" s="96">
        <v>10.569154180787599</v>
      </c>
      <c r="P62" s="96">
        <v>0.362311760103318</v>
      </c>
      <c r="Q62" s="101" t="s">
        <v>11</v>
      </c>
      <c r="R62" s="251"/>
      <c r="S62" s="80"/>
      <c r="T62" s="80"/>
    </row>
    <row r="63" spans="1:22" ht="17" customHeight="1">
      <c r="A63" s="78" t="s">
        <v>74</v>
      </c>
      <c r="B63" s="79">
        <v>64.293319999999994</v>
      </c>
      <c r="C63" s="79">
        <v>-49.807499999999997</v>
      </c>
      <c r="D63" s="58">
        <v>626</v>
      </c>
      <c r="E63" s="80">
        <v>3.12</v>
      </c>
      <c r="F63" s="58">
        <v>0.99099999999999999</v>
      </c>
      <c r="G63" s="92">
        <v>30.185600000000001</v>
      </c>
      <c r="H63" s="92">
        <v>0.20330000000000001</v>
      </c>
      <c r="I63" s="91">
        <v>9.20211E-14</v>
      </c>
      <c r="J63" s="88">
        <v>3.5900000000000004E-15</v>
      </c>
      <c r="K63" s="84">
        <v>42741.699206326739</v>
      </c>
      <c r="L63" s="84">
        <v>1803</v>
      </c>
      <c r="M63" s="80">
        <v>5.3824638500288504</v>
      </c>
      <c r="N63" s="80">
        <v>0.22735971157071602</v>
      </c>
      <c r="O63" s="240">
        <v>5.4494638500288506</v>
      </c>
      <c r="P63" s="240">
        <v>0.23018984682097998</v>
      </c>
      <c r="Q63" s="101" t="s">
        <v>11</v>
      </c>
      <c r="R63" s="251"/>
      <c r="S63" s="80"/>
      <c r="T63" s="80"/>
    </row>
    <row r="64" spans="1:22" ht="17" customHeight="1">
      <c r="A64" s="78" t="s">
        <v>75</v>
      </c>
      <c r="B64" s="79">
        <v>64.294150000000002</v>
      </c>
      <c r="C64" s="79">
        <v>-49.803289999999997</v>
      </c>
      <c r="D64" s="78">
        <v>669</v>
      </c>
      <c r="E64" s="80">
        <v>3.04</v>
      </c>
      <c r="F64" s="58">
        <v>1</v>
      </c>
      <c r="G64" s="90">
        <v>12.422800000000001</v>
      </c>
      <c r="H64" s="90">
        <v>0.18310000000000315</v>
      </c>
      <c r="I64" s="91">
        <v>5.5057155000000002E-14</v>
      </c>
      <c r="J64" s="88">
        <v>1.1801850000000001E-15</v>
      </c>
      <c r="K64" s="84">
        <v>56001</v>
      </c>
      <c r="L64" s="84">
        <v>1474</v>
      </c>
      <c r="M64" s="80">
        <v>6.7342102066809097</v>
      </c>
      <c r="N64" s="80">
        <v>0.17755243608865859</v>
      </c>
      <c r="O64" s="240">
        <v>6.8012102066809099</v>
      </c>
      <c r="P64" s="240">
        <v>0.179318940675364</v>
      </c>
      <c r="Q64" s="101" t="s">
        <v>12</v>
      </c>
      <c r="R64" s="251"/>
      <c r="S64" s="77"/>
      <c r="T64" s="77"/>
    </row>
    <row r="65" spans="1:22" ht="17" customHeight="1">
      <c r="A65" s="78" t="s">
        <v>76</v>
      </c>
      <c r="B65" s="79">
        <v>64.294200000000004</v>
      </c>
      <c r="C65" s="79">
        <v>-49.802599999999998</v>
      </c>
      <c r="D65" s="58">
        <v>671</v>
      </c>
      <c r="E65" s="80">
        <v>1.89</v>
      </c>
      <c r="F65" s="58">
        <v>1</v>
      </c>
      <c r="G65" s="92">
        <v>30.187999999999999</v>
      </c>
      <c r="H65" s="92">
        <v>0.20380000000000001</v>
      </c>
      <c r="I65" s="91">
        <v>1.4427297999999999E-13</v>
      </c>
      <c r="J65" s="88">
        <v>4.8900000000000002E-15</v>
      </c>
      <c r="K65" s="84">
        <v>87604.646648236274</v>
      </c>
      <c r="L65" s="84">
        <v>3264.0968032641485</v>
      </c>
      <c r="M65" s="80">
        <v>10.462999999999999</v>
      </c>
      <c r="N65" s="80">
        <v>0.38751851851851854</v>
      </c>
      <c r="O65" s="96">
        <v>10.53</v>
      </c>
      <c r="P65" s="96">
        <v>0.39</v>
      </c>
      <c r="Q65" s="101" t="s">
        <v>11</v>
      </c>
      <c r="R65" s="251"/>
      <c r="S65" s="77"/>
      <c r="T65" s="77"/>
    </row>
    <row r="66" spans="1:22" ht="17" customHeight="1">
      <c r="A66" s="78" t="s">
        <v>77</v>
      </c>
      <c r="B66" s="79">
        <v>64.294600000000003</v>
      </c>
      <c r="C66" s="79">
        <v>-49.799799999999998</v>
      </c>
      <c r="D66" s="58">
        <v>683</v>
      </c>
      <c r="E66" s="80">
        <v>3.29</v>
      </c>
      <c r="F66" s="58">
        <v>1</v>
      </c>
      <c r="G66" s="92">
        <v>30.235399999999998</v>
      </c>
      <c r="H66" s="92">
        <v>0.20319999999999999</v>
      </c>
      <c r="I66" s="91">
        <v>1.7729201E-13</v>
      </c>
      <c r="J66" s="88">
        <v>4.2599999999999998E-15</v>
      </c>
      <c r="K66" s="84">
        <v>82365.843918863204</v>
      </c>
      <c r="L66" s="84">
        <v>2345</v>
      </c>
      <c r="M66" s="80">
        <v>9.8382881033786802</v>
      </c>
      <c r="N66" s="80">
        <v>0.28079525008360362</v>
      </c>
      <c r="O66" s="96">
        <v>9.9052881033786804</v>
      </c>
      <c r="P66" s="96">
        <v>0.28270750164179298</v>
      </c>
      <c r="Q66" s="101" t="s">
        <v>11</v>
      </c>
      <c r="R66" s="251"/>
      <c r="S66" s="46"/>
      <c r="T66" s="283"/>
    </row>
    <row r="67" spans="1:22" ht="17" customHeight="1">
      <c r="A67" s="33"/>
      <c r="M67" s="29" t="s">
        <v>338</v>
      </c>
      <c r="N67" s="298" t="s">
        <v>462</v>
      </c>
      <c r="R67" s="251"/>
      <c r="S67" s="46"/>
      <c r="T67" s="283"/>
      <c r="V67" s="3"/>
    </row>
    <row r="68" spans="1:22" ht="17" customHeight="1">
      <c r="A68" s="177" t="s">
        <v>42</v>
      </c>
      <c r="R68" s="251"/>
      <c r="S68" s="46"/>
      <c r="T68" s="283"/>
    </row>
    <row r="69" spans="1:22" ht="17" customHeight="1">
      <c r="A69" s="58" t="s">
        <v>78</v>
      </c>
      <c r="B69" s="79">
        <v>64.297489999999996</v>
      </c>
      <c r="C69" s="79">
        <v>-49.802840000000003</v>
      </c>
      <c r="D69" s="58">
        <v>662</v>
      </c>
      <c r="E69" s="80">
        <v>2.42</v>
      </c>
      <c r="F69" s="58">
        <v>1</v>
      </c>
      <c r="G69" s="92">
        <v>25.068100000000001</v>
      </c>
      <c r="H69" s="92">
        <v>0.2029</v>
      </c>
      <c r="I69" s="91">
        <v>1.5130999999999999E-13</v>
      </c>
      <c r="J69" s="88">
        <v>4.0100000000000001E-15</v>
      </c>
      <c r="K69" s="84">
        <v>84749.61204950916</v>
      </c>
      <c r="L69" s="84">
        <v>2590</v>
      </c>
      <c r="M69" s="80">
        <v>10.2492789158041</v>
      </c>
      <c r="N69" s="80">
        <v>0.31403160288038096</v>
      </c>
      <c r="O69" s="96">
        <v>10.3162789158041</v>
      </c>
      <c r="P69" s="96">
        <v>0.316084441676732</v>
      </c>
      <c r="Q69" s="101" t="s">
        <v>11</v>
      </c>
      <c r="R69" s="251"/>
      <c r="S69" s="46"/>
      <c r="T69" s="283"/>
    </row>
    <row r="70" spans="1:22" ht="17" customHeight="1">
      <c r="A70" s="58" t="s">
        <v>79</v>
      </c>
      <c r="B70" s="79">
        <v>64.297389999999993</v>
      </c>
      <c r="C70" s="79">
        <v>-49.80359</v>
      </c>
      <c r="D70" s="58">
        <v>660</v>
      </c>
      <c r="E70" s="80">
        <v>2.94</v>
      </c>
      <c r="F70" s="58">
        <v>1</v>
      </c>
      <c r="G70" s="92">
        <v>25.965900000000001</v>
      </c>
      <c r="H70" s="92">
        <v>0.20150000000000001</v>
      </c>
      <c r="I70" s="91">
        <v>1.5714999999999999E-13</v>
      </c>
      <c r="J70" s="88">
        <v>3.7799999999999999E-15</v>
      </c>
      <c r="K70" s="84">
        <v>84396</v>
      </c>
      <c r="L70" s="84">
        <v>2401</v>
      </c>
      <c r="M70" s="80">
        <v>10.268541083039398</v>
      </c>
      <c r="N70" s="80">
        <v>0.2928876912151876</v>
      </c>
      <c r="O70" s="96">
        <v>10.335541083039399</v>
      </c>
      <c r="P70" s="96">
        <v>0.294798719778323</v>
      </c>
      <c r="Q70" s="101" t="s">
        <v>11</v>
      </c>
      <c r="R70" s="251"/>
      <c r="S70" s="46"/>
      <c r="T70" s="283"/>
    </row>
    <row r="71" spans="1:22" ht="17" customHeight="1">
      <c r="A71" s="72"/>
      <c r="B71" s="72"/>
      <c r="C71" s="37"/>
      <c r="D71" s="31"/>
      <c r="E71" s="31"/>
      <c r="F71" s="31"/>
      <c r="G71" s="19"/>
      <c r="H71" s="19"/>
      <c r="I71" s="24"/>
      <c r="J71" s="24"/>
      <c r="K71" s="35"/>
      <c r="L71" s="35"/>
      <c r="M71" s="301"/>
      <c r="N71" s="302"/>
      <c r="O71" s="38"/>
      <c r="P71" s="38"/>
      <c r="Q71" s="101"/>
      <c r="R71" s="251"/>
      <c r="S71" s="46"/>
      <c r="T71" s="283"/>
      <c r="V71" s="3"/>
    </row>
    <row r="72" spans="1:22" ht="17" customHeight="1">
      <c r="A72" s="177" t="s">
        <v>475</v>
      </c>
      <c r="B72" s="72"/>
      <c r="C72" s="37"/>
      <c r="D72" s="31"/>
      <c r="E72" s="31"/>
      <c r="F72" s="31"/>
      <c r="G72" s="19"/>
      <c r="H72" s="19"/>
      <c r="I72" s="24"/>
      <c r="J72" s="24"/>
      <c r="K72" s="35"/>
      <c r="L72" s="35"/>
      <c r="M72" s="290"/>
      <c r="N72" s="290"/>
      <c r="O72" s="38"/>
      <c r="P72" s="38"/>
      <c r="Q72" s="101"/>
      <c r="R72" s="251"/>
      <c r="S72" s="46"/>
      <c r="T72" s="283"/>
    </row>
    <row r="73" spans="1:22" ht="17" customHeight="1">
      <c r="A73" s="78" t="s">
        <v>83</v>
      </c>
      <c r="B73" s="79">
        <v>64.286529999999999</v>
      </c>
      <c r="C73" s="79">
        <v>-49.48321</v>
      </c>
      <c r="D73" s="58">
        <v>769</v>
      </c>
      <c r="E73" s="58">
        <v>2.04</v>
      </c>
      <c r="F73" s="58">
        <v>1</v>
      </c>
      <c r="G73" s="86">
        <v>31.201899999999998</v>
      </c>
      <c r="H73" s="86">
        <v>0.17849999999999999</v>
      </c>
      <c r="I73" s="91">
        <v>4.0130337E-13</v>
      </c>
      <c r="J73" s="70">
        <v>8.8803150000000008E-15</v>
      </c>
      <c r="K73" s="83">
        <v>158742</v>
      </c>
      <c r="L73" s="84">
        <v>4249</v>
      </c>
      <c r="M73" s="80">
        <v>17.4601027443973</v>
      </c>
      <c r="N73" s="80">
        <v>0.46940215550565229</v>
      </c>
      <c r="O73" s="54">
        <v>17.5271027443973</v>
      </c>
      <c r="P73" s="54">
        <v>0.47120340174568204</v>
      </c>
      <c r="Q73" s="101" t="s">
        <v>12</v>
      </c>
      <c r="R73" s="251"/>
      <c r="S73" s="46"/>
      <c r="T73" s="283"/>
    </row>
    <row r="74" spans="1:22" ht="17" customHeight="1">
      <c r="A74" s="78" t="s">
        <v>84</v>
      </c>
      <c r="B74" s="79">
        <v>64.283150000000006</v>
      </c>
      <c r="C74" s="79">
        <v>-49.478990000000003</v>
      </c>
      <c r="D74" s="58">
        <v>772</v>
      </c>
      <c r="E74" s="58">
        <v>1.77</v>
      </c>
      <c r="F74" s="58">
        <v>1</v>
      </c>
      <c r="G74" s="86">
        <v>10.8469</v>
      </c>
      <c r="H74" s="86">
        <v>0.17949999999999999</v>
      </c>
      <c r="I74" s="91">
        <v>1.3729105500000001E-13</v>
      </c>
      <c r="J74" s="70">
        <v>2.8457250000000003E-15</v>
      </c>
      <c r="K74" s="93">
        <v>156733.23606542722</v>
      </c>
      <c r="L74" s="93">
        <v>4026</v>
      </c>
      <c r="M74" s="111">
        <v>17.152976525616101</v>
      </c>
      <c r="N74" s="111">
        <v>0.44250974732508491</v>
      </c>
      <c r="O74" s="54">
        <v>17.219976525616101</v>
      </c>
      <c r="P74" s="54">
        <v>0.44423820261833996</v>
      </c>
      <c r="Q74" s="101" t="s">
        <v>12</v>
      </c>
      <c r="R74" s="251"/>
      <c r="S74" s="46"/>
      <c r="T74" s="283"/>
    </row>
    <row r="75" spans="1:22" ht="17" customHeight="1">
      <c r="A75" s="78" t="s">
        <v>85</v>
      </c>
      <c r="B75" s="79">
        <v>64.280519999999996</v>
      </c>
      <c r="C75" s="79">
        <v>-49.470350000000003</v>
      </c>
      <c r="D75" s="58">
        <v>675</v>
      </c>
      <c r="E75" s="58">
        <v>1.19</v>
      </c>
      <c r="F75" s="58">
        <v>1</v>
      </c>
      <c r="G75" s="86">
        <v>46.137</v>
      </c>
      <c r="H75" s="86">
        <v>0.17849999999999999</v>
      </c>
      <c r="I75" s="91">
        <v>4.0805188500000002E-13</v>
      </c>
      <c r="J75" s="70">
        <v>7.5388199999999997E-15</v>
      </c>
      <c r="K75" s="83">
        <v>109163</v>
      </c>
      <c r="L75" s="84">
        <v>2601</v>
      </c>
      <c r="M75" s="80">
        <v>12.948597894430101</v>
      </c>
      <c r="N75" s="80">
        <v>0.30952863432847871</v>
      </c>
      <c r="O75" s="54">
        <v>13.015597894430101</v>
      </c>
      <c r="P75" s="54">
        <v>0.31113023001235801</v>
      </c>
      <c r="Q75" s="101" t="s">
        <v>12</v>
      </c>
      <c r="R75" s="251"/>
      <c r="S75" s="46"/>
      <c r="T75" s="283"/>
    </row>
    <row r="76" spans="1:22" ht="17" customHeight="1">
      <c r="A76" s="78" t="s">
        <v>86</v>
      </c>
      <c r="B76" s="79">
        <v>64.281049999999993</v>
      </c>
      <c r="C76" s="79">
        <v>-49.4634</v>
      </c>
      <c r="D76" s="78">
        <v>638</v>
      </c>
      <c r="E76" s="58">
        <v>1.48</v>
      </c>
      <c r="F76" s="58">
        <v>0.99299999999999999</v>
      </c>
      <c r="G76" s="64">
        <v>15.0238</v>
      </c>
      <c r="H76" s="64">
        <v>0.1798999999999964</v>
      </c>
      <c r="I76" s="91">
        <v>9.7427820000000009E-14</v>
      </c>
      <c r="J76" s="70">
        <v>1.8696000000000002E-15</v>
      </c>
      <c r="K76" s="83">
        <v>80568.77253419011</v>
      </c>
      <c r="L76" s="84">
        <v>1972</v>
      </c>
      <c r="M76" s="80">
        <v>9.955764636784</v>
      </c>
      <c r="N76" s="80">
        <v>0.24428773702806963</v>
      </c>
      <c r="O76" s="54">
        <v>10.022764636784</v>
      </c>
      <c r="P76" s="54">
        <v>0.24593173716045602</v>
      </c>
      <c r="Q76" s="101" t="s">
        <v>12</v>
      </c>
      <c r="R76" s="251"/>
      <c r="S76" s="46"/>
      <c r="T76" s="283"/>
    </row>
    <row r="77" spans="1:22" ht="17" customHeight="1">
      <c r="A77" s="78" t="s">
        <v>87</v>
      </c>
      <c r="B77" s="75">
        <v>64.280900000000003</v>
      </c>
      <c r="C77" s="75">
        <v>-49.457369999999997</v>
      </c>
      <c r="D77" s="76">
        <v>591</v>
      </c>
      <c r="E77" s="76">
        <v>1.36</v>
      </c>
      <c r="F77" s="76">
        <v>0.99299999999999999</v>
      </c>
      <c r="G77" s="64">
        <v>15.0822</v>
      </c>
      <c r="H77" s="64">
        <v>0.18169999999999931</v>
      </c>
      <c r="I77" s="88">
        <v>2.2110813000000003E-13</v>
      </c>
      <c r="J77" s="70">
        <v>3.5499599999999998E-15</v>
      </c>
      <c r="K77" s="94">
        <v>184334.35465976878</v>
      </c>
      <c r="L77" s="82">
        <v>4058</v>
      </c>
      <c r="M77" s="77">
        <v>23.931241202853798</v>
      </c>
      <c r="N77" s="77">
        <v>0.53000342064265105</v>
      </c>
      <c r="O77" s="54">
        <v>23.998241202853798</v>
      </c>
      <c r="P77" s="54">
        <v>0.53148726466403107</v>
      </c>
      <c r="Q77" s="101" t="s">
        <v>12</v>
      </c>
      <c r="R77" s="251"/>
      <c r="S77" s="46"/>
      <c r="T77" s="283"/>
    </row>
    <row r="78" spans="1:22">
      <c r="A78" s="78" t="s">
        <v>88</v>
      </c>
      <c r="B78" s="75">
        <v>64.280940000000001</v>
      </c>
      <c r="C78" s="75">
        <v>-49.456330000000001</v>
      </c>
      <c r="D78" s="76">
        <v>600</v>
      </c>
      <c r="E78" s="76">
        <v>1.68</v>
      </c>
      <c r="F78" s="76">
        <v>0.99299999999999999</v>
      </c>
      <c r="G78" s="64">
        <v>15.0463</v>
      </c>
      <c r="H78" s="64">
        <v>0.18180000000000263</v>
      </c>
      <c r="I78" s="88">
        <v>1.4108298000000001E-13</v>
      </c>
      <c r="J78" s="95">
        <v>3.0517800000000001E-15</v>
      </c>
      <c r="K78" s="93">
        <v>117859.63727153034</v>
      </c>
      <c r="L78" s="93">
        <v>3111</v>
      </c>
      <c r="M78" s="111">
        <v>15.158255373234601</v>
      </c>
      <c r="N78" s="111">
        <v>0.40163917050767545</v>
      </c>
      <c r="O78" s="52">
        <v>15.225255373234601</v>
      </c>
      <c r="P78" s="52">
        <v>0.403414429187611</v>
      </c>
      <c r="Q78" s="101" t="s">
        <v>12</v>
      </c>
      <c r="R78" s="251"/>
      <c r="S78" s="46"/>
      <c r="T78" s="283"/>
    </row>
    <row r="79" spans="1:22" ht="17" customHeight="1">
      <c r="A79" s="78" t="s">
        <v>89</v>
      </c>
      <c r="B79" s="75">
        <v>64.280879999999996</v>
      </c>
      <c r="C79" s="75">
        <v>-49.456940000000003</v>
      </c>
      <c r="D79" s="76">
        <v>599</v>
      </c>
      <c r="E79" s="76">
        <v>1.17</v>
      </c>
      <c r="F79" s="76">
        <v>0.99299999999999999</v>
      </c>
      <c r="G79" s="86">
        <v>51.265799999999999</v>
      </c>
      <c r="H79" s="86">
        <v>0.18079999999999999</v>
      </c>
      <c r="I79" s="88">
        <v>6.3279604500000009E-13</v>
      </c>
      <c r="J79" s="70">
        <v>8.1963149999999999E-15</v>
      </c>
      <c r="K79" s="82">
        <v>154380.8164128146</v>
      </c>
      <c r="L79" s="82">
        <v>3062</v>
      </c>
      <c r="M79" s="77">
        <v>19.833357975396002</v>
      </c>
      <c r="N79" s="77">
        <v>0.39533833753561443</v>
      </c>
      <c r="O79" s="54">
        <v>19.900357975396002</v>
      </c>
      <c r="P79" s="54">
        <v>0.396673848579571</v>
      </c>
      <c r="Q79" s="101" t="s">
        <v>12</v>
      </c>
      <c r="R79" s="251"/>
      <c r="S79" s="46"/>
      <c r="T79" s="283"/>
    </row>
    <row r="80" spans="1:22" ht="17" customHeight="1">
      <c r="A80" s="78" t="s">
        <v>90</v>
      </c>
      <c r="B80" s="75">
        <v>64.281850000000006</v>
      </c>
      <c r="C80" s="75">
        <v>-49.456569999999999</v>
      </c>
      <c r="D80" s="76">
        <v>600</v>
      </c>
      <c r="E80" s="77">
        <v>0.88</v>
      </c>
      <c r="F80" s="76">
        <v>1</v>
      </c>
      <c r="G80" s="68">
        <v>25.263200000000001</v>
      </c>
      <c r="H80" s="68">
        <v>0.179400000000001</v>
      </c>
      <c r="I80" s="88">
        <v>1.1010000000000001E-13</v>
      </c>
      <c r="J80" s="70">
        <v>2.0478600000000001E-15</v>
      </c>
      <c r="K80" s="93">
        <v>54215.245417127175</v>
      </c>
      <c r="L80" s="93">
        <v>1302</v>
      </c>
      <c r="M80" s="111">
        <v>6.8290065021315804</v>
      </c>
      <c r="N80" s="111">
        <v>0.1642848844892455</v>
      </c>
      <c r="O80" s="54">
        <v>6.8960065021315806</v>
      </c>
      <c r="P80" s="54">
        <v>0.16589669833908499</v>
      </c>
      <c r="Q80" s="101" t="s">
        <v>12</v>
      </c>
      <c r="R80" s="251"/>
      <c r="S80" s="46"/>
      <c r="T80" s="283"/>
    </row>
    <row r="81" spans="1:20" s="33" customFormat="1" ht="17" customHeight="1">
      <c r="A81" s="78" t="s">
        <v>91</v>
      </c>
      <c r="B81" s="303">
        <v>64.222629999999995</v>
      </c>
      <c r="C81" s="303">
        <v>-49.58746</v>
      </c>
      <c r="D81" s="225">
        <v>461</v>
      </c>
      <c r="E81" s="225">
        <v>2.89</v>
      </c>
      <c r="F81" s="225">
        <v>1</v>
      </c>
      <c r="G81" s="304">
        <v>25.059000000000001</v>
      </c>
      <c r="H81" s="304">
        <v>0.18260000000000076</v>
      </c>
      <c r="I81" s="305">
        <v>9.4590074999999997E-14</v>
      </c>
      <c r="J81" s="306">
        <v>1.6492950000000001E-15</v>
      </c>
      <c r="K81" s="94">
        <v>47598.355223956685</v>
      </c>
      <c r="L81" s="94">
        <v>1100</v>
      </c>
      <c r="M81" s="222">
        <v>6.9398130230183197</v>
      </c>
      <c r="N81" s="222">
        <v>0.16066169331459904</v>
      </c>
      <c r="O81" s="54">
        <v>7.0068130230183199</v>
      </c>
      <c r="P81" s="54">
        <v>0.16221279179756601</v>
      </c>
      <c r="Q81" s="307" t="s">
        <v>12</v>
      </c>
      <c r="R81" s="308"/>
      <c r="S81" s="309"/>
      <c r="T81" s="286"/>
    </row>
    <row r="82" spans="1:20" s="33" customFormat="1" ht="17" customHeight="1">
      <c r="A82" s="78" t="s">
        <v>92</v>
      </c>
      <c r="B82" s="303">
        <v>64.222200000000001</v>
      </c>
      <c r="C82" s="303">
        <v>-49.589500000000001</v>
      </c>
      <c r="D82" s="225">
        <v>458</v>
      </c>
      <c r="E82" s="222">
        <v>1.67</v>
      </c>
      <c r="F82" s="225">
        <v>1</v>
      </c>
      <c r="G82" s="310">
        <v>25.065000000000001</v>
      </c>
      <c r="H82" s="310">
        <v>0.1811000000000007</v>
      </c>
      <c r="I82" s="311">
        <v>9.3105778979384947E-14</v>
      </c>
      <c r="J82" s="311">
        <v>1.6945251774248062E-15</v>
      </c>
      <c r="K82" s="213">
        <v>46618.111166238879</v>
      </c>
      <c r="L82" s="213">
        <v>1106</v>
      </c>
      <c r="M82" s="214">
        <v>6.7467893320785395</v>
      </c>
      <c r="N82" s="214">
        <v>0.1603386675596381</v>
      </c>
      <c r="O82" s="54">
        <v>6.8137893320785397</v>
      </c>
      <c r="P82" s="54">
        <v>0.16193093466592198</v>
      </c>
      <c r="Q82" s="307" t="s">
        <v>12</v>
      </c>
      <c r="R82" s="308"/>
      <c r="S82" s="309"/>
      <c r="T82" s="286"/>
    </row>
    <row r="83" spans="1:20" s="33" customFormat="1" ht="17" customHeight="1">
      <c r="A83" s="78" t="s">
        <v>93</v>
      </c>
      <c r="B83" s="303">
        <v>64.22466</v>
      </c>
      <c r="C83" s="303">
        <v>-49.58567</v>
      </c>
      <c r="D83" s="225">
        <v>483</v>
      </c>
      <c r="E83" s="222">
        <v>1.32</v>
      </c>
      <c r="F83" s="225">
        <v>1</v>
      </c>
      <c r="G83" s="304">
        <v>25.474699999999999</v>
      </c>
      <c r="H83" s="304">
        <v>0.18200000000000216</v>
      </c>
      <c r="I83" s="305">
        <v>9.3715125000000017E-14</v>
      </c>
      <c r="J83" s="306">
        <v>1.4879849999999999E-15</v>
      </c>
      <c r="K83" s="83">
        <v>46233.979820385408</v>
      </c>
      <c r="L83" s="83">
        <v>1015</v>
      </c>
      <c r="M83" s="312">
        <v>6.5133517456311401</v>
      </c>
      <c r="N83" s="312">
        <v>0.14322650378663937</v>
      </c>
      <c r="O83" s="54">
        <v>6.5803517456311402</v>
      </c>
      <c r="P83" s="54">
        <v>0.14469981217354502</v>
      </c>
      <c r="Q83" s="307" t="s">
        <v>12</v>
      </c>
      <c r="R83" s="308"/>
      <c r="S83" s="309"/>
      <c r="T83" s="286"/>
    </row>
    <row r="84" spans="1:20" s="33" customFormat="1" ht="17" customHeight="1">
      <c r="A84" s="78" t="s">
        <v>94</v>
      </c>
      <c r="B84" s="303">
        <v>64.224760000000003</v>
      </c>
      <c r="C84" s="303">
        <v>-49.587919999999997</v>
      </c>
      <c r="D84" s="225">
        <v>481</v>
      </c>
      <c r="E84" s="222">
        <v>3.7</v>
      </c>
      <c r="F84" s="225">
        <v>1</v>
      </c>
      <c r="G84" s="313">
        <v>25.088000000000001</v>
      </c>
      <c r="H84" s="313">
        <v>0.18259999999999366</v>
      </c>
      <c r="I84" s="314">
        <v>9.0714360000000009E-14</v>
      </c>
      <c r="J84" s="314">
        <v>3.3972000000000001E-15</v>
      </c>
      <c r="K84" s="94">
        <v>45588.199128287124</v>
      </c>
      <c r="L84" s="94">
        <v>1847</v>
      </c>
      <c r="M84" s="222">
        <v>6.560471722764289</v>
      </c>
      <c r="N84" s="222">
        <v>0.2662384797652313</v>
      </c>
      <c r="O84" s="54">
        <v>6.6274717227642892</v>
      </c>
      <c r="P84" s="102">
        <v>0.26895748822957299</v>
      </c>
      <c r="Q84" s="315" t="s">
        <v>12</v>
      </c>
      <c r="R84" s="308"/>
      <c r="S84" s="309"/>
      <c r="T84" s="286"/>
    </row>
    <row r="85" spans="1:20" ht="19" customHeight="1">
      <c r="A85" s="180" t="s">
        <v>476</v>
      </c>
      <c r="B85" s="40"/>
      <c r="C85" s="40"/>
      <c r="D85" s="40"/>
      <c r="E85" s="40"/>
      <c r="F85" s="40"/>
      <c r="G85" s="44"/>
      <c r="H85" s="44"/>
      <c r="I85" s="41"/>
      <c r="J85" s="41"/>
      <c r="K85" s="40"/>
      <c r="L85" s="40"/>
      <c r="M85" s="291"/>
      <c r="N85" s="291"/>
      <c r="O85" s="40"/>
      <c r="P85" s="41"/>
      <c r="R85" s="252"/>
    </row>
    <row r="86" spans="1:20" ht="18" customHeight="1">
      <c r="A86" s="138" t="s">
        <v>334</v>
      </c>
      <c r="B86" s="42"/>
      <c r="C86" s="42"/>
      <c r="D86" s="42"/>
      <c r="E86" s="42"/>
      <c r="F86" s="42"/>
      <c r="G86" s="45"/>
      <c r="H86" s="45"/>
      <c r="I86" s="42"/>
      <c r="J86" s="42"/>
      <c r="K86" s="42"/>
      <c r="L86" s="42"/>
      <c r="M86" s="292"/>
      <c r="N86" s="292"/>
      <c r="O86" s="42"/>
      <c r="P86" s="42"/>
      <c r="R86" s="252"/>
    </row>
    <row r="87" spans="1:20" ht="21" customHeight="1">
      <c r="A87" s="138" t="s">
        <v>452</v>
      </c>
      <c r="B87" s="42"/>
      <c r="C87" s="42"/>
      <c r="D87" s="42"/>
      <c r="E87" s="42"/>
      <c r="F87" s="42"/>
      <c r="G87" s="45"/>
      <c r="H87" s="45"/>
      <c r="I87" s="42"/>
      <c r="J87" s="42"/>
      <c r="K87" s="42"/>
      <c r="L87" s="42"/>
      <c r="M87" s="292"/>
      <c r="N87" s="292"/>
      <c r="O87" s="42"/>
      <c r="P87" s="42"/>
      <c r="R87" s="252"/>
    </row>
    <row r="88" spans="1:20" ht="21" customHeight="1">
      <c r="A88" s="319" t="s">
        <v>493</v>
      </c>
      <c r="B88" s="42"/>
      <c r="C88" s="42"/>
      <c r="D88" s="42"/>
      <c r="E88" s="42"/>
      <c r="F88" s="42"/>
      <c r="G88" s="45"/>
      <c r="H88" s="45"/>
      <c r="I88" s="42"/>
      <c r="J88" s="42"/>
      <c r="K88" s="42"/>
      <c r="L88" s="42"/>
      <c r="M88" s="292"/>
      <c r="N88" s="292"/>
      <c r="O88" s="42"/>
      <c r="P88" s="42"/>
      <c r="R88" s="252"/>
    </row>
    <row r="89" spans="1:20" ht="21" customHeight="1">
      <c r="A89" s="138" t="s">
        <v>478</v>
      </c>
      <c r="B89" s="42"/>
      <c r="C89" s="42"/>
      <c r="D89" s="42"/>
      <c r="E89" s="42"/>
      <c r="F89" s="42"/>
      <c r="G89" s="45"/>
      <c r="H89" s="45"/>
      <c r="I89" s="42"/>
      <c r="J89" s="42"/>
      <c r="K89" s="42"/>
      <c r="L89" s="42"/>
      <c r="M89" s="292"/>
      <c r="N89" s="292"/>
    </row>
    <row r="90" spans="1:20" ht="21" customHeight="1">
      <c r="A90" s="138" t="s">
        <v>479</v>
      </c>
      <c r="B90" s="42"/>
      <c r="C90" s="42"/>
      <c r="D90" s="42"/>
      <c r="E90" s="42"/>
      <c r="F90" s="42"/>
      <c r="G90" s="45"/>
      <c r="H90" s="45"/>
      <c r="I90" s="42"/>
      <c r="J90" s="43"/>
      <c r="K90" s="42"/>
      <c r="L90" s="42"/>
      <c r="M90" s="292"/>
      <c r="N90" s="292"/>
      <c r="O90" s="42"/>
      <c r="P90" s="42"/>
    </row>
    <row r="91" spans="1:20" ht="21" customHeight="1">
      <c r="A91" s="138" t="s">
        <v>480</v>
      </c>
      <c r="B91" s="42"/>
      <c r="C91" s="42"/>
      <c r="D91" s="42"/>
      <c r="E91" s="42"/>
      <c r="F91" s="42"/>
      <c r="G91" s="45"/>
      <c r="H91" s="45"/>
      <c r="I91" s="42"/>
      <c r="J91" s="42"/>
      <c r="K91" s="42"/>
      <c r="L91" s="42"/>
      <c r="M91" s="292"/>
      <c r="N91" s="292"/>
      <c r="O91" s="42"/>
      <c r="P91" s="42"/>
    </row>
    <row r="92" spans="1:20" ht="22" customHeight="1">
      <c r="A92" s="138" t="s">
        <v>481</v>
      </c>
      <c r="B92" s="6"/>
      <c r="D92" s="6"/>
      <c r="E92" s="6"/>
      <c r="F92" s="6"/>
      <c r="G92" s="22"/>
      <c r="H92" s="22"/>
      <c r="I92" s="6"/>
      <c r="J92" s="6"/>
      <c r="K92" s="6"/>
      <c r="L92" s="6"/>
      <c r="M92" s="293"/>
      <c r="N92" s="293"/>
      <c r="O92" s="6"/>
      <c r="P92" s="6"/>
    </row>
    <row r="93" spans="1:20" ht="22" customHeight="1">
      <c r="A93" s="73" t="s">
        <v>477</v>
      </c>
      <c r="I93" s="7"/>
      <c r="J93" s="7"/>
      <c r="K93" s="7"/>
      <c r="L93" s="7"/>
      <c r="M93" s="294"/>
      <c r="N93" s="294"/>
    </row>
    <row r="94" spans="1:20" ht="22" customHeight="1">
      <c r="E94" s="13" t="s">
        <v>7</v>
      </c>
      <c r="I94" s="11"/>
      <c r="J94" s="11"/>
      <c r="K94" s="11"/>
      <c r="L94" s="11"/>
      <c r="M94" s="191"/>
      <c r="N94" s="191"/>
    </row>
    <row r="95" spans="1:20" ht="22" customHeight="1">
      <c r="E95" s="3"/>
      <c r="F95" s="8"/>
      <c r="G95" s="8"/>
      <c r="I95" s="11"/>
      <c r="J95" s="11"/>
      <c r="K95" s="11"/>
      <c r="L95" s="11"/>
      <c r="M95" s="191"/>
      <c r="N95" s="191"/>
    </row>
    <row r="96" spans="1:20" ht="22" customHeight="1">
      <c r="F96" s="9"/>
      <c r="G96" s="9"/>
      <c r="I96" s="11"/>
      <c r="J96" s="11"/>
      <c r="K96" s="11"/>
      <c r="L96" s="11"/>
      <c r="M96" s="191"/>
      <c r="N96" s="191"/>
    </row>
    <row r="97" spans="1:19" ht="21" customHeight="1">
      <c r="D97"/>
      <c r="F97" s="10"/>
      <c r="G97" s="12"/>
      <c r="I97" s="11"/>
      <c r="J97" s="6"/>
      <c r="K97" s="11"/>
      <c r="L97" s="11"/>
      <c r="M97" s="191"/>
      <c r="N97" s="191"/>
    </row>
    <row r="98" spans="1:19">
      <c r="I98" s="11"/>
      <c r="J98" s="11"/>
      <c r="K98" s="11"/>
      <c r="L98" s="11"/>
      <c r="M98" s="191"/>
      <c r="N98" s="191"/>
    </row>
    <row r="99" spans="1:19">
      <c r="I99" s="11"/>
      <c r="J99" s="11"/>
      <c r="K99" s="11"/>
      <c r="L99" s="11"/>
      <c r="M99" s="191"/>
      <c r="N99" s="191"/>
    </row>
    <row r="100" spans="1:19">
      <c r="D100"/>
      <c r="G100" s="12"/>
    </row>
    <row r="101" spans="1:19">
      <c r="D101"/>
      <c r="G101" s="12"/>
    </row>
    <row r="102" spans="1:19">
      <c r="D102"/>
      <c r="G102" s="12"/>
    </row>
    <row r="103" spans="1:19">
      <c r="D103"/>
      <c r="G103" s="12"/>
    </row>
    <row r="104" spans="1:19">
      <c r="D104"/>
      <c r="G104" s="12"/>
    </row>
    <row r="105" spans="1:19" s="4" customFormat="1">
      <c r="A105"/>
      <c r="B105" s="2"/>
      <c r="C105" s="2"/>
      <c r="D105"/>
      <c r="E105"/>
      <c r="F105"/>
      <c r="G105" s="12"/>
      <c r="I105"/>
      <c r="J105"/>
      <c r="K105"/>
      <c r="L105"/>
      <c r="M105" s="5"/>
      <c r="N105" s="5"/>
      <c r="O105"/>
      <c r="P105"/>
      <c r="Q105" s="97"/>
      <c r="R105" s="250"/>
      <c r="S105" s="28"/>
    </row>
    <row r="106" spans="1:19" s="4" customFormat="1">
      <c r="A106"/>
      <c r="B106" s="2"/>
      <c r="C106" s="2"/>
      <c r="D106"/>
      <c r="E106"/>
      <c r="F106"/>
      <c r="G106" s="12"/>
      <c r="I106"/>
      <c r="J106"/>
      <c r="K106"/>
      <c r="L106"/>
      <c r="M106" s="5"/>
      <c r="N106" s="5"/>
      <c r="O106"/>
      <c r="P106"/>
      <c r="Q106" s="97"/>
      <c r="R106" s="250"/>
      <c r="S106" s="28"/>
    </row>
    <row r="107" spans="1:19" s="4" customFormat="1">
      <c r="A107"/>
      <c r="B107" s="2"/>
      <c r="C107" s="2"/>
      <c r="D107"/>
      <c r="E107"/>
      <c r="F107"/>
      <c r="G107" s="12"/>
      <c r="I107"/>
      <c r="J107"/>
      <c r="K107"/>
      <c r="L107"/>
      <c r="M107" s="5"/>
      <c r="N107" s="5"/>
      <c r="O107"/>
      <c r="P107"/>
      <c r="Q107" s="97"/>
      <c r="R107" s="250"/>
      <c r="S107" s="28"/>
    </row>
    <row r="108" spans="1:19" s="4" customFormat="1">
      <c r="A108"/>
      <c r="B108" s="2"/>
      <c r="C108" s="2"/>
      <c r="E108"/>
      <c r="F108"/>
      <c r="I108"/>
      <c r="J108"/>
      <c r="K108"/>
      <c r="L108"/>
      <c r="M108" s="5"/>
      <c r="N108" s="5"/>
      <c r="O108"/>
      <c r="P108"/>
      <c r="Q108" s="97"/>
      <c r="R108" s="250"/>
      <c r="S108" s="28"/>
    </row>
    <row r="109" spans="1:19" s="4" customFormat="1">
      <c r="A109"/>
      <c r="B109" s="2"/>
      <c r="C109" s="2"/>
      <c r="E109"/>
      <c r="F109"/>
      <c r="I109"/>
      <c r="J109"/>
      <c r="K109"/>
      <c r="L109"/>
      <c r="M109" s="5"/>
      <c r="N109" s="5"/>
      <c r="O109"/>
      <c r="P109"/>
      <c r="Q109" s="97"/>
      <c r="R109" s="250"/>
      <c r="S109" s="28"/>
    </row>
    <row r="110" spans="1:19" s="4" customFormat="1">
      <c r="A110"/>
      <c r="B110" s="2"/>
      <c r="C110" s="2"/>
      <c r="E110"/>
      <c r="F110"/>
      <c r="I110"/>
      <c r="J110"/>
      <c r="K110"/>
      <c r="L110"/>
      <c r="M110" s="5"/>
      <c r="N110" s="5"/>
      <c r="O110"/>
      <c r="P110"/>
      <c r="Q110" s="97"/>
      <c r="R110" s="250"/>
      <c r="S110" s="28"/>
    </row>
    <row r="111" spans="1:19" s="4" customFormat="1">
      <c r="A111"/>
      <c r="B111" s="2"/>
      <c r="C111" s="2"/>
      <c r="E111"/>
      <c r="F111"/>
      <c r="I111"/>
      <c r="J111"/>
      <c r="K111"/>
      <c r="L111" s="5"/>
      <c r="M111" s="5"/>
      <c r="N111" s="5"/>
      <c r="O111"/>
      <c r="P111"/>
      <c r="Q111" s="97"/>
      <c r="R111" s="250"/>
      <c r="S111" s="28"/>
    </row>
  </sheetData>
  <mergeCells count="3">
    <mergeCell ref="A16:B16"/>
    <mergeCell ref="A50:B50"/>
    <mergeCell ref="A3:B3"/>
  </mergeCells>
  <pageMargins left="0.7" right="0.7" top="0.75" bottom="0.75" header="0.3" footer="0.3"/>
  <pageSetup scale="38" fitToHeight="2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6"/>
  <sheetViews>
    <sheetView workbookViewId="0">
      <selection activeCell="A26" sqref="A26"/>
    </sheetView>
  </sheetViews>
  <sheetFormatPr baseColWidth="10" defaultRowHeight="16"/>
  <cols>
    <col min="1" max="1" width="19.5" customWidth="1"/>
    <col min="3" max="3" width="14.1640625" customWidth="1"/>
    <col min="4" max="4" width="17.33203125" customWidth="1"/>
    <col min="5" max="5" width="15.83203125" customWidth="1"/>
    <col min="6" max="6" width="63.6640625" customWidth="1"/>
  </cols>
  <sheetData>
    <row r="1" spans="1:9" ht="19">
      <c r="A1" s="1" t="s">
        <v>444</v>
      </c>
      <c r="B1" s="2"/>
      <c r="C1" s="2"/>
      <c r="D1" s="4"/>
    </row>
    <row r="2" spans="1:9" s="3" customFormat="1" ht="37" customHeight="1">
      <c r="A2" s="98" t="s">
        <v>8</v>
      </c>
      <c r="B2" s="195" t="s">
        <v>6</v>
      </c>
      <c r="C2" s="195" t="s">
        <v>128</v>
      </c>
      <c r="D2" s="195" t="s">
        <v>335</v>
      </c>
      <c r="E2" s="98" t="s">
        <v>336</v>
      </c>
      <c r="F2" s="98" t="s">
        <v>448</v>
      </c>
      <c r="G2" s="16"/>
      <c r="H2" s="16"/>
      <c r="I2" s="16"/>
    </row>
    <row r="3" spans="1:9">
      <c r="A3" s="113" t="s">
        <v>14</v>
      </c>
      <c r="B3" s="196"/>
      <c r="C3" s="51"/>
      <c r="D3" s="197"/>
      <c r="E3" s="198"/>
      <c r="F3" s="110"/>
    </row>
    <row r="4" spans="1:9">
      <c r="A4" s="199" t="s">
        <v>99</v>
      </c>
      <c r="B4" s="196">
        <v>0.17910000000000001</v>
      </c>
      <c r="C4" s="51">
        <v>1035.7</v>
      </c>
      <c r="D4" s="200" t="s">
        <v>100</v>
      </c>
      <c r="E4" s="198" t="s">
        <v>101</v>
      </c>
      <c r="F4" s="110" t="s">
        <v>102</v>
      </c>
    </row>
    <row r="5" spans="1:9">
      <c r="A5" s="199" t="s">
        <v>95</v>
      </c>
      <c r="B5" s="196">
        <v>0.20300000000000001</v>
      </c>
      <c r="C5" s="51">
        <v>1036.8</v>
      </c>
      <c r="D5" s="200" t="s">
        <v>96</v>
      </c>
      <c r="E5" s="198" t="s">
        <v>97</v>
      </c>
      <c r="F5" s="110" t="s">
        <v>98</v>
      </c>
    </row>
    <row r="6" spans="1:9" ht="16" customHeight="1">
      <c r="A6" s="199" t="s">
        <v>95</v>
      </c>
      <c r="B6" s="196">
        <v>0.1832</v>
      </c>
      <c r="C6" s="51">
        <v>1036.8</v>
      </c>
      <c r="D6" s="200" t="s">
        <v>103</v>
      </c>
      <c r="E6" s="198" t="s">
        <v>104</v>
      </c>
      <c r="F6" s="110" t="s">
        <v>105</v>
      </c>
    </row>
    <row r="7" spans="1:9" ht="16" customHeight="1">
      <c r="A7" s="199" t="s">
        <v>106</v>
      </c>
      <c r="B7" s="196">
        <v>0.1817</v>
      </c>
      <c r="C7" s="51">
        <v>1036.9000000000001</v>
      </c>
      <c r="D7" s="200" t="s">
        <v>107</v>
      </c>
      <c r="E7" s="198" t="s">
        <v>108</v>
      </c>
      <c r="F7" s="110" t="s">
        <v>109</v>
      </c>
    </row>
    <row r="8" spans="1:9" ht="15" customHeight="1">
      <c r="A8" s="199" t="s">
        <v>113</v>
      </c>
      <c r="B8" s="196">
        <v>0.20280000000000001</v>
      </c>
      <c r="C8" s="51">
        <v>1037.4000000000001</v>
      </c>
      <c r="D8" s="200" t="s">
        <v>114</v>
      </c>
      <c r="E8" s="198" t="s">
        <v>115</v>
      </c>
      <c r="F8" s="110" t="s">
        <v>116</v>
      </c>
    </row>
    <row r="9" spans="1:9" ht="16" customHeight="1">
      <c r="A9" s="199" t="s">
        <v>110</v>
      </c>
      <c r="B9" s="196">
        <v>0.1827</v>
      </c>
      <c r="C9" s="51">
        <v>1037.5999999999999</v>
      </c>
      <c r="D9" s="200" t="s">
        <v>111</v>
      </c>
      <c r="E9" s="198" t="s">
        <v>112</v>
      </c>
      <c r="F9" s="110" t="s">
        <v>70</v>
      </c>
    </row>
    <row r="10" spans="1:9" ht="16" customHeight="1">
      <c r="A10" s="199" t="s">
        <v>117</v>
      </c>
      <c r="B10" s="196">
        <v>0.17910000000000001</v>
      </c>
      <c r="C10" s="51">
        <v>1041.2</v>
      </c>
      <c r="D10" s="200" t="s">
        <v>118</v>
      </c>
      <c r="E10" s="198" t="s">
        <v>119</v>
      </c>
      <c r="F10" s="110" t="s">
        <v>120</v>
      </c>
    </row>
    <row r="11" spans="1:9" ht="15" customHeight="1">
      <c r="A11" s="199" t="s">
        <v>121</v>
      </c>
      <c r="B11" s="196">
        <v>0.18010000000000001</v>
      </c>
      <c r="C11" s="51">
        <v>1041.2</v>
      </c>
      <c r="D11" s="200" t="s">
        <v>122</v>
      </c>
      <c r="E11" s="198" t="s">
        <v>123</v>
      </c>
      <c r="F11" s="110" t="s">
        <v>124</v>
      </c>
    </row>
    <row r="12" spans="1:9">
      <c r="A12" s="199" t="s">
        <v>49</v>
      </c>
      <c r="B12" s="196">
        <v>0.2</v>
      </c>
      <c r="C12" s="51">
        <v>1041.2</v>
      </c>
      <c r="D12" s="200" t="s">
        <v>58</v>
      </c>
      <c r="E12" s="198" t="s">
        <v>50</v>
      </c>
      <c r="F12" s="110" t="s">
        <v>51</v>
      </c>
    </row>
    <row r="13" spans="1:9" ht="21" customHeight="1">
      <c r="A13" s="110"/>
      <c r="B13" s="110"/>
      <c r="C13" s="110"/>
      <c r="D13" s="110"/>
      <c r="E13" s="110"/>
      <c r="F13" s="110"/>
    </row>
    <row r="14" spans="1:9" ht="16" customHeight="1">
      <c r="A14" s="113" t="s">
        <v>52</v>
      </c>
      <c r="B14" s="196"/>
      <c r="C14" s="51"/>
      <c r="D14" s="200"/>
      <c r="E14" s="198"/>
      <c r="F14" s="110"/>
    </row>
    <row r="15" spans="1:9" ht="16" customHeight="1">
      <c r="A15" s="199" t="s">
        <v>125</v>
      </c>
      <c r="B15" s="196">
        <v>0.18279999999999999</v>
      </c>
      <c r="C15" s="51">
        <v>1028.3</v>
      </c>
      <c r="D15" s="200" t="s">
        <v>353</v>
      </c>
      <c r="E15" s="51" t="s">
        <v>278</v>
      </c>
      <c r="F15" s="110"/>
    </row>
    <row r="16" spans="1:9" ht="16" customHeight="1">
      <c r="A16" s="199" t="s">
        <v>126</v>
      </c>
      <c r="B16" s="196">
        <v>0.183</v>
      </c>
      <c r="C16" s="51">
        <v>1028.3</v>
      </c>
      <c r="D16" s="200" t="s">
        <v>58</v>
      </c>
      <c r="E16" s="51" t="s">
        <v>279</v>
      </c>
      <c r="F16" s="110"/>
    </row>
    <row r="17" spans="1:6" ht="16" customHeight="1">
      <c r="A17" s="199"/>
      <c r="B17" s="196"/>
      <c r="C17" s="51"/>
      <c r="D17" s="201" t="s">
        <v>127</v>
      </c>
      <c r="E17" s="198" t="s">
        <v>280</v>
      </c>
      <c r="F17" s="110" t="s">
        <v>81</v>
      </c>
    </row>
    <row r="18" spans="1:6" ht="14" customHeight="1">
      <c r="A18" s="199"/>
      <c r="B18" s="196"/>
      <c r="C18" s="51"/>
      <c r="D18" s="201"/>
      <c r="E18" s="198"/>
      <c r="F18" s="110"/>
    </row>
    <row r="19" spans="1:6">
      <c r="A19" s="199" t="s">
        <v>53</v>
      </c>
      <c r="B19" s="196">
        <v>0.20219999999999999</v>
      </c>
      <c r="C19" s="51">
        <v>1028.8</v>
      </c>
      <c r="D19" s="200" t="s">
        <v>361</v>
      </c>
      <c r="E19" s="198" t="s">
        <v>54</v>
      </c>
      <c r="F19" s="110" t="s">
        <v>55</v>
      </c>
    </row>
    <row r="20" spans="1:6">
      <c r="A20" s="199" t="s">
        <v>56</v>
      </c>
      <c r="B20" s="202">
        <v>0.1825</v>
      </c>
      <c r="C20" s="51">
        <v>1028.8</v>
      </c>
      <c r="D20" s="200" t="s">
        <v>360</v>
      </c>
      <c r="E20" s="203" t="s">
        <v>357</v>
      </c>
      <c r="F20" s="110" t="s">
        <v>57</v>
      </c>
    </row>
    <row r="21" spans="1:6">
      <c r="A21" s="199" t="s">
        <v>62</v>
      </c>
      <c r="B21" s="202">
        <v>0.20399999999999999</v>
      </c>
      <c r="C21" s="58">
        <v>1028.4000000000001</v>
      </c>
      <c r="D21" s="204" t="s">
        <v>59</v>
      </c>
      <c r="E21" s="203" t="s">
        <v>60</v>
      </c>
      <c r="F21" s="110" t="s">
        <v>61</v>
      </c>
    </row>
    <row r="22" spans="1:6">
      <c r="A22" s="248" t="s">
        <v>63</v>
      </c>
      <c r="B22" s="202">
        <v>0.1835</v>
      </c>
      <c r="C22" s="58">
        <v>1028.8</v>
      </c>
      <c r="D22" s="204" t="s">
        <v>64</v>
      </c>
      <c r="E22" s="203" t="s">
        <v>356</v>
      </c>
      <c r="F22" s="209" t="s">
        <v>65</v>
      </c>
    </row>
    <row r="23" spans="1:6">
      <c r="A23" s="248"/>
      <c r="B23" s="202"/>
      <c r="C23" s="58"/>
      <c r="D23" s="204"/>
      <c r="E23" s="203"/>
      <c r="F23" s="209"/>
    </row>
    <row r="24" spans="1:6">
      <c r="A24" s="249" t="s">
        <v>350</v>
      </c>
    </row>
    <row r="25" spans="1:6">
      <c r="A25" s="205" t="s">
        <v>355</v>
      </c>
      <c r="B25" s="206">
        <v>0.21759999999999999</v>
      </c>
      <c r="C25" s="114">
        <v>1074</v>
      </c>
      <c r="D25" s="207" t="s">
        <v>352</v>
      </c>
      <c r="E25" s="208" t="s">
        <v>354</v>
      </c>
      <c r="F25" s="119" t="s">
        <v>351</v>
      </c>
    </row>
    <row r="26" spans="1:6" ht="21" customHeight="1">
      <c r="A26" s="209" t="s">
        <v>359</v>
      </c>
      <c r="B26" s="110"/>
      <c r="C26" s="110"/>
      <c r="D26" s="110"/>
      <c r="E26" s="110"/>
      <c r="F26" s="110"/>
    </row>
  </sheetData>
  <phoneticPr fontId="9" type="noConversion"/>
  <pageMargins left="0.75" right="0.75" top="1" bottom="1" header="0.5" footer="0.5"/>
  <pageSetup scale="5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EB39-4C08-6D47-9330-12B6083A7C97}">
  <sheetPr>
    <pageSetUpPr fitToPage="1"/>
  </sheetPr>
  <dimension ref="A1:P22"/>
  <sheetViews>
    <sheetView workbookViewId="0">
      <selection activeCell="F29" sqref="F29"/>
    </sheetView>
  </sheetViews>
  <sheetFormatPr baseColWidth="10" defaultRowHeight="16"/>
  <cols>
    <col min="1" max="1" width="16.33203125" customWidth="1"/>
    <col min="3" max="3" width="13.5" customWidth="1"/>
    <col min="4" max="5" width="14.33203125" customWidth="1"/>
    <col min="6" max="6" width="16.5" customWidth="1"/>
    <col min="7" max="8" width="17.6640625" customWidth="1"/>
    <col min="9" max="9" width="19" customWidth="1"/>
    <col min="11" max="11" width="13.1640625" customWidth="1"/>
  </cols>
  <sheetData>
    <row r="1" spans="1:16" ht="23" customHeight="1">
      <c r="A1" s="105" t="s">
        <v>443</v>
      </c>
      <c r="B1" s="104"/>
    </row>
    <row r="2" spans="1:16" ht="61" customHeight="1">
      <c r="A2" s="187" t="s">
        <v>0</v>
      </c>
      <c r="B2" s="187" t="s">
        <v>129</v>
      </c>
      <c r="C2" s="170" t="s">
        <v>291</v>
      </c>
      <c r="D2" s="170" t="s">
        <v>292</v>
      </c>
      <c r="E2" s="170" t="s">
        <v>293</v>
      </c>
      <c r="F2" s="170" t="s">
        <v>294</v>
      </c>
      <c r="G2" s="170" t="s">
        <v>295</v>
      </c>
      <c r="H2" s="98" t="s">
        <v>449</v>
      </c>
      <c r="I2" s="98" t="s">
        <v>450</v>
      </c>
      <c r="J2" s="188" t="s">
        <v>296</v>
      </c>
      <c r="K2" s="188" t="s">
        <v>297</v>
      </c>
    </row>
    <row r="3" spans="1:16">
      <c r="A3" s="78" t="s">
        <v>83</v>
      </c>
      <c r="B3" s="128">
        <v>15.028499999999999</v>
      </c>
      <c r="C3" s="95">
        <v>4.5763490000000004E-13</v>
      </c>
      <c r="D3" s="95">
        <v>1.627729E-14</v>
      </c>
      <c r="E3" s="108" t="s">
        <v>312</v>
      </c>
      <c r="F3" s="53">
        <v>1065240.2519690765</v>
      </c>
      <c r="G3" s="53">
        <v>38005.635690089315</v>
      </c>
      <c r="H3" s="83">
        <v>158742</v>
      </c>
      <c r="I3" s="84">
        <v>4249</v>
      </c>
      <c r="J3" s="111">
        <f>F3/H3</f>
        <v>6.7105129831366401</v>
      </c>
      <c r="K3" s="189" t="s">
        <v>301</v>
      </c>
      <c r="L3" s="5"/>
      <c r="M3" s="5"/>
      <c r="N3" s="5"/>
      <c r="O3" s="5"/>
      <c r="P3" s="5"/>
    </row>
    <row r="4" spans="1:16">
      <c r="A4" s="78" t="s">
        <v>84</v>
      </c>
      <c r="B4" s="129">
        <v>34.694899999999997</v>
      </c>
      <c r="C4" s="70">
        <v>1.01221E-12</v>
      </c>
      <c r="D4" s="70">
        <v>1.9350000000000001E-14</v>
      </c>
      <c r="E4" s="108" t="s">
        <v>321</v>
      </c>
      <c r="F4" s="53">
        <v>1128430.5953814264</v>
      </c>
      <c r="G4" s="53">
        <v>21620.214443787474</v>
      </c>
      <c r="H4" s="93">
        <v>156733.23606542722</v>
      </c>
      <c r="I4" s="93">
        <v>4026</v>
      </c>
      <c r="J4" s="52">
        <v>7.199689253595011</v>
      </c>
      <c r="K4" s="189" t="s">
        <v>302</v>
      </c>
      <c r="L4" s="5"/>
      <c r="M4" s="5"/>
      <c r="N4" s="5"/>
      <c r="O4" s="5"/>
      <c r="P4" s="5"/>
    </row>
    <row r="5" spans="1:16">
      <c r="A5" s="78" t="s">
        <v>85</v>
      </c>
      <c r="B5" s="128">
        <v>15.1387</v>
      </c>
      <c r="C5" s="95">
        <v>3.3135105400000002E-13</v>
      </c>
      <c r="D5" s="95">
        <v>1.112119E-14</v>
      </c>
      <c r="E5" s="108" t="s">
        <v>313</v>
      </c>
      <c r="F5" s="53">
        <v>760446.86636163318</v>
      </c>
      <c r="G5" s="53">
        <v>25647.26774774777</v>
      </c>
      <c r="H5" s="83">
        <v>109163</v>
      </c>
      <c r="I5" s="84">
        <v>2601</v>
      </c>
      <c r="J5" s="52">
        <v>6.9661586098067216</v>
      </c>
      <c r="K5" s="189" t="s">
        <v>303</v>
      </c>
      <c r="L5" s="5"/>
      <c r="M5" s="5"/>
      <c r="N5" s="5"/>
      <c r="O5" s="5"/>
      <c r="P5" s="5"/>
    </row>
    <row r="6" spans="1:16">
      <c r="A6" s="78" t="s">
        <v>86</v>
      </c>
      <c r="B6" s="128">
        <v>15.0238</v>
      </c>
      <c r="C6" s="95">
        <v>2.6506289999999999E-13</v>
      </c>
      <c r="D6" s="95">
        <v>1.1791499999999999E-14</v>
      </c>
      <c r="E6" s="108" t="s">
        <v>362</v>
      </c>
      <c r="F6" s="53">
        <v>595721.57142353035</v>
      </c>
      <c r="G6" s="53">
        <v>26652.254813910306</v>
      </c>
      <c r="H6" s="83">
        <v>80568.77253419011</v>
      </c>
      <c r="I6" s="84">
        <v>1972</v>
      </c>
      <c r="J6" s="52">
        <v>7.3939511883556417</v>
      </c>
      <c r="K6" s="190" t="s">
        <v>304</v>
      </c>
      <c r="L6" s="5"/>
      <c r="M6" s="5"/>
      <c r="N6" s="5"/>
      <c r="O6" s="5"/>
      <c r="P6" s="5"/>
    </row>
    <row r="7" spans="1:16">
      <c r="A7" s="78" t="s">
        <v>87</v>
      </c>
      <c r="B7" s="128">
        <v>15.0822</v>
      </c>
      <c r="C7" s="95">
        <v>5.0570699999999996E-13</v>
      </c>
      <c r="D7" s="95">
        <v>1.5748500000000001E-14</v>
      </c>
      <c r="E7" s="108" t="s">
        <v>314</v>
      </c>
      <c r="F7" s="53">
        <v>1238250.2081800797</v>
      </c>
      <c r="G7" s="53">
        <v>38665.906023431518</v>
      </c>
      <c r="H7" s="94">
        <v>184334.35465976878</v>
      </c>
      <c r="I7" s="82">
        <v>4058</v>
      </c>
      <c r="J7" s="52">
        <v>6.7174141817761193</v>
      </c>
      <c r="K7" s="190" t="s">
        <v>305</v>
      </c>
      <c r="L7" s="5"/>
      <c r="M7" s="5"/>
      <c r="N7" s="5"/>
      <c r="O7" s="5"/>
      <c r="P7" s="5"/>
    </row>
    <row r="8" spans="1:16">
      <c r="A8" s="78" t="s">
        <v>88</v>
      </c>
      <c r="B8" s="128">
        <v>15.0463</v>
      </c>
      <c r="C8" s="95">
        <v>3.0866589999999999E-13</v>
      </c>
      <c r="D8" s="95">
        <v>1.28812E-14</v>
      </c>
      <c r="E8" s="108" t="s">
        <v>315</v>
      </c>
      <c r="F8" s="53">
        <v>708831.25250817265</v>
      </c>
      <c r="G8" s="53">
        <v>29720.732185945617</v>
      </c>
      <c r="H8" s="93">
        <v>117859.63727153034</v>
      </c>
      <c r="I8" s="93">
        <v>3111</v>
      </c>
      <c r="J8" s="52">
        <v>6.0141984899812249</v>
      </c>
      <c r="K8" s="190" t="s">
        <v>306</v>
      </c>
      <c r="L8" s="5"/>
      <c r="M8" s="5"/>
      <c r="N8" s="5"/>
      <c r="O8" s="5"/>
      <c r="P8" s="5"/>
    </row>
    <row r="9" spans="1:16">
      <c r="A9" s="78" t="s">
        <v>89</v>
      </c>
      <c r="B9" s="128">
        <v>15.023400000000001</v>
      </c>
      <c r="C9" s="95">
        <v>4.7365106999999998E-13</v>
      </c>
      <c r="D9" s="95">
        <v>1.35386E-14</v>
      </c>
      <c r="E9" s="108" t="s">
        <v>316</v>
      </c>
      <c r="F9" s="53">
        <v>1065557.212396478</v>
      </c>
      <c r="G9" s="53">
        <v>30563.722842671828</v>
      </c>
      <c r="H9" s="82">
        <v>154380.8164128146</v>
      </c>
      <c r="I9" s="82">
        <v>3062</v>
      </c>
      <c r="J9" s="52">
        <v>6.9021348452205098</v>
      </c>
      <c r="K9" s="189" t="s">
        <v>307</v>
      </c>
      <c r="L9" s="5"/>
      <c r="M9" s="5"/>
      <c r="N9" s="5"/>
      <c r="O9" s="5"/>
      <c r="P9" s="5"/>
    </row>
    <row r="10" spans="1:16">
      <c r="A10" s="78" t="s">
        <v>90</v>
      </c>
      <c r="B10" s="106">
        <v>25.263200000000001</v>
      </c>
      <c r="C10" s="70">
        <v>3.2964E-13</v>
      </c>
      <c r="D10" s="70">
        <v>1.4669999999999999E-14</v>
      </c>
      <c r="E10" s="108" t="s">
        <v>358</v>
      </c>
      <c r="F10" s="53">
        <v>398413.06240470061</v>
      </c>
      <c r="G10" s="53">
        <v>17757.199813799161</v>
      </c>
      <c r="H10" s="93">
        <v>54215.245417127175</v>
      </c>
      <c r="I10" s="93">
        <v>1302</v>
      </c>
      <c r="J10" s="52">
        <v>7.3487274536774052</v>
      </c>
      <c r="K10" s="191" t="s">
        <v>304</v>
      </c>
      <c r="L10" s="5"/>
      <c r="M10" s="5"/>
      <c r="N10" s="5"/>
      <c r="O10" s="5"/>
      <c r="P10" s="5"/>
    </row>
    <row r="11" spans="1:16">
      <c r="A11" s="78" t="s">
        <v>91</v>
      </c>
      <c r="B11" s="85">
        <v>25.059000000000001</v>
      </c>
      <c r="C11" s="95">
        <v>2.4685700000000001E-13</v>
      </c>
      <c r="D11" s="95">
        <v>9.3836000000000005E-15</v>
      </c>
      <c r="E11" s="108" t="s">
        <v>317</v>
      </c>
      <c r="F11" s="53">
        <v>332019.30416613619</v>
      </c>
      <c r="G11" s="53">
        <v>12708.0069687348</v>
      </c>
      <c r="H11" s="82">
        <v>47598.355223956685</v>
      </c>
      <c r="I11" s="82">
        <v>1100</v>
      </c>
      <c r="J11" s="52">
        <v>6.9754364957347912</v>
      </c>
      <c r="K11" s="190" t="s">
        <v>308</v>
      </c>
      <c r="L11" s="5"/>
      <c r="M11" s="5"/>
      <c r="N11" s="5"/>
      <c r="O11" s="5"/>
      <c r="P11" s="5"/>
    </row>
    <row r="12" spans="1:16">
      <c r="A12" s="78" t="s">
        <v>92</v>
      </c>
      <c r="B12" s="107">
        <v>25.065000000000001</v>
      </c>
      <c r="C12" s="70">
        <v>2.6231999999999999E-13</v>
      </c>
      <c r="D12" s="70">
        <v>1.3219999999999999E-14</v>
      </c>
      <c r="E12" s="108" t="s">
        <v>318</v>
      </c>
      <c r="F12" s="53">
        <v>325061.90796374099</v>
      </c>
      <c r="G12" s="53">
        <v>16412.314642425219</v>
      </c>
      <c r="H12" s="93">
        <v>46618.111166238879</v>
      </c>
      <c r="I12" s="93">
        <v>1106</v>
      </c>
      <c r="J12" s="52">
        <v>6.9728674077887742</v>
      </c>
      <c r="K12" s="191" t="s">
        <v>309</v>
      </c>
      <c r="L12" s="5"/>
      <c r="M12" s="5"/>
      <c r="N12" s="5"/>
      <c r="O12" s="5"/>
      <c r="P12" s="5"/>
    </row>
    <row r="13" spans="1:16">
      <c r="A13" s="78" t="s">
        <v>93</v>
      </c>
      <c r="B13" s="85">
        <v>25.474699999999999</v>
      </c>
      <c r="C13" s="95">
        <v>2.4783102999999999E-13</v>
      </c>
      <c r="D13" s="95">
        <v>9.7431299999999994E-15</v>
      </c>
      <c r="E13" s="108" t="s">
        <v>319</v>
      </c>
      <c r="F13" s="53">
        <v>337103.3307575041</v>
      </c>
      <c r="G13" s="53">
        <v>13338.547684974335</v>
      </c>
      <c r="H13" s="84">
        <v>46233.979820385408</v>
      </c>
      <c r="I13" s="84">
        <v>1015</v>
      </c>
      <c r="J13" s="52">
        <v>7.2912462233863122</v>
      </c>
      <c r="K13" s="190" t="s">
        <v>310</v>
      </c>
      <c r="L13" s="5"/>
      <c r="M13" s="5"/>
      <c r="N13" s="5"/>
      <c r="O13" s="5"/>
      <c r="P13" s="5"/>
    </row>
    <row r="14" spans="1:16">
      <c r="A14" s="78" t="s">
        <v>94</v>
      </c>
      <c r="B14" s="85">
        <v>25.088000000000001</v>
      </c>
      <c r="C14" s="95">
        <v>2.2256398300000001E-13</v>
      </c>
      <c r="D14" s="95">
        <v>9.9318800000000008E-15</v>
      </c>
      <c r="E14" s="108" t="s">
        <v>320</v>
      </c>
      <c r="F14" s="53">
        <v>320105.00371769146</v>
      </c>
      <c r="G14" s="53">
        <v>14378.033731940599</v>
      </c>
      <c r="H14" s="82">
        <v>45588.199128287124</v>
      </c>
      <c r="I14" s="82">
        <v>1847</v>
      </c>
      <c r="J14" s="52">
        <v>7.0216637164565858</v>
      </c>
      <c r="K14" s="189" t="s">
        <v>311</v>
      </c>
      <c r="L14" s="5"/>
      <c r="M14" s="5"/>
      <c r="N14" s="5"/>
      <c r="O14" s="5"/>
      <c r="P14" s="5"/>
    </row>
    <row r="15" spans="1:16">
      <c r="J15" s="5"/>
      <c r="L15" s="5"/>
      <c r="M15" s="5"/>
      <c r="N15" s="5"/>
      <c r="O15" s="5"/>
      <c r="P15" s="5"/>
    </row>
    <row r="16" spans="1:16">
      <c r="A16" s="112" t="s">
        <v>130</v>
      </c>
      <c r="F16" s="113" t="s">
        <v>134</v>
      </c>
      <c r="G16" s="113" t="s">
        <v>135</v>
      </c>
      <c r="H16" s="112" t="s">
        <v>132</v>
      </c>
      <c r="L16" s="5"/>
      <c r="M16" s="5"/>
      <c r="N16" s="5"/>
      <c r="O16" s="5"/>
      <c r="P16" s="5"/>
    </row>
    <row r="17" spans="1:16">
      <c r="A17" s="78" t="s">
        <v>131</v>
      </c>
      <c r="B17" s="51" t="s">
        <v>137</v>
      </c>
      <c r="C17" s="95">
        <v>1.09487E-15</v>
      </c>
      <c r="D17" s="95">
        <v>6.4322000000000003E-16</v>
      </c>
      <c r="E17" s="108" t="s">
        <v>331</v>
      </c>
      <c r="F17" s="53">
        <v>37456</v>
      </c>
      <c r="G17" s="53">
        <v>22005</v>
      </c>
      <c r="H17" s="321" t="s">
        <v>133</v>
      </c>
      <c r="I17" s="321"/>
      <c r="J17" s="322"/>
      <c r="L17" s="5"/>
      <c r="M17" s="5"/>
      <c r="N17" s="5"/>
      <c r="O17" s="5"/>
      <c r="P17" s="5"/>
    </row>
    <row r="18" spans="1:16">
      <c r="A18" s="78" t="s">
        <v>121</v>
      </c>
      <c r="B18" s="51" t="s">
        <v>137</v>
      </c>
      <c r="C18" s="95">
        <v>3.8999999999999998E-16</v>
      </c>
      <c r="D18" s="95">
        <v>3.8999999999999998E-16</v>
      </c>
      <c r="E18" s="108" t="s">
        <v>330</v>
      </c>
      <c r="F18" s="53">
        <v>15092</v>
      </c>
      <c r="G18" s="53">
        <v>15092</v>
      </c>
      <c r="H18" s="322" t="s">
        <v>124</v>
      </c>
      <c r="I18" s="322"/>
      <c r="J18" s="322"/>
      <c r="L18" s="5"/>
      <c r="M18" s="5"/>
      <c r="N18" s="5"/>
      <c r="O18" s="5"/>
      <c r="P18" s="5"/>
    </row>
    <row r="19" spans="1:16">
      <c r="A19" s="114" t="s">
        <v>136</v>
      </c>
      <c r="B19" s="114" t="s">
        <v>137</v>
      </c>
      <c r="C19" s="103">
        <v>1.76E-15</v>
      </c>
      <c r="D19" s="103">
        <v>5.9000000000000002E-16</v>
      </c>
      <c r="E19" s="115" t="s">
        <v>332</v>
      </c>
      <c r="F19" s="116">
        <v>69204</v>
      </c>
      <c r="G19" s="116">
        <v>23199</v>
      </c>
      <c r="H19" s="323" t="s">
        <v>84</v>
      </c>
      <c r="I19" s="323"/>
      <c r="J19" s="323"/>
      <c r="K19" s="15"/>
      <c r="L19" s="5"/>
      <c r="M19" s="5"/>
      <c r="N19" s="5"/>
      <c r="O19" s="5"/>
      <c r="P19" s="5"/>
    </row>
    <row r="20" spans="1:16">
      <c r="A20" s="74" t="s">
        <v>333</v>
      </c>
    </row>
    <row r="21" spans="1:16">
      <c r="A21" s="74" t="s">
        <v>451</v>
      </c>
    </row>
    <row r="22" spans="1:16">
      <c r="A22" s="74" t="s">
        <v>482</v>
      </c>
    </row>
  </sheetData>
  <mergeCells count="3">
    <mergeCell ref="H17:J17"/>
    <mergeCell ref="H18:J18"/>
    <mergeCell ref="H19:J19"/>
  </mergeCells>
  <pageMargins left="0.7" right="0.7" top="0.75" bottom="0.75" header="0.3" footer="0.3"/>
  <pageSetup scale="5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4F532-1DC4-9D4B-A9D0-B66339470B01}">
  <sheetPr>
    <pageSetUpPr fitToPage="1"/>
  </sheetPr>
  <dimension ref="A1:X34"/>
  <sheetViews>
    <sheetView zoomScale="93" zoomScaleNormal="93" workbookViewId="0">
      <selection activeCell="O21" sqref="O21"/>
    </sheetView>
  </sheetViews>
  <sheetFormatPr baseColWidth="10" defaultRowHeight="16"/>
  <cols>
    <col min="1" max="1" width="16.1640625" customWidth="1"/>
    <col min="2" max="2" width="8.83203125" customWidth="1"/>
    <col min="3" max="3" width="11.1640625" customWidth="1"/>
    <col min="4" max="4" width="9.33203125" customWidth="1"/>
    <col min="5" max="5" width="10.1640625" customWidth="1"/>
    <col min="6" max="6" width="9" customWidth="1"/>
    <col min="7" max="7" width="8.5" customWidth="1"/>
    <col min="8" max="9" width="7.83203125" customWidth="1"/>
    <col min="10" max="10" width="12" customWidth="1"/>
    <col min="11" max="11" width="13" customWidth="1"/>
    <col min="12" max="12" width="12.6640625" customWidth="1"/>
    <col min="13" max="13" width="14" customWidth="1"/>
    <col min="14" max="14" width="10" customWidth="1"/>
    <col min="15" max="17" width="11.1640625" customWidth="1"/>
    <col min="18" max="19" width="8.33203125" customWidth="1"/>
    <col min="20" max="20" width="11.1640625" customWidth="1"/>
  </cols>
  <sheetData>
    <row r="1" spans="1:24" ht="19">
      <c r="A1" s="105" t="s">
        <v>441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4"/>
      <c r="O1" s="14"/>
      <c r="P1" s="14"/>
      <c r="Q1" s="14"/>
      <c r="T1" s="15"/>
    </row>
    <row r="2" spans="1:24" ht="71" customHeight="1">
      <c r="A2" s="185" t="s">
        <v>0</v>
      </c>
      <c r="B2" s="185" t="s">
        <v>5</v>
      </c>
      <c r="C2" s="98" t="s">
        <v>325</v>
      </c>
      <c r="D2" s="98" t="s">
        <v>322</v>
      </c>
      <c r="E2" s="98" t="s">
        <v>323</v>
      </c>
      <c r="F2" s="98" t="s">
        <v>324</v>
      </c>
      <c r="G2" s="185" t="s">
        <v>286</v>
      </c>
      <c r="H2" s="185" t="s">
        <v>287</v>
      </c>
      <c r="I2" s="186" t="s">
        <v>326</v>
      </c>
      <c r="J2" s="185" t="s">
        <v>367</v>
      </c>
      <c r="K2" s="185" t="s">
        <v>368</v>
      </c>
      <c r="L2" s="98" t="s">
        <v>288</v>
      </c>
      <c r="M2" s="98" t="s">
        <v>289</v>
      </c>
      <c r="N2" s="98" t="s">
        <v>363</v>
      </c>
      <c r="O2" s="98" t="s">
        <v>364</v>
      </c>
      <c r="P2" s="98" t="s">
        <v>455</v>
      </c>
      <c r="Q2" s="98" t="s">
        <v>472</v>
      </c>
      <c r="R2" s="98" t="s">
        <v>9</v>
      </c>
      <c r="S2" s="98" t="s">
        <v>290</v>
      </c>
      <c r="T2" s="181" t="s">
        <v>369</v>
      </c>
    </row>
    <row r="3" spans="1:24">
      <c r="A3" s="78" t="s">
        <v>83</v>
      </c>
      <c r="B3" s="87">
        <v>5.1643999999999997</v>
      </c>
      <c r="C3" s="51">
        <v>21.75</v>
      </c>
      <c r="D3" s="51">
        <v>0.25</v>
      </c>
      <c r="E3" s="51">
        <v>21.75</v>
      </c>
      <c r="F3" s="51">
        <v>0.25</v>
      </c>
      <c r="G3" s="108">
        <v>0.85349999999999993</v>
      </c>
      <c r="H3" s="108">
        <v>0.01</v>
      </c>
      <c r="I3" s="51">
        <v>-26.8</v>
      </c>
      <c r="J3" s="95">
        <v>9.7542458083100931E-13</v>
      </c>
      <c r="K3" s="95">
        <v>1.1428524672888218E-14</v>
      </c>
      <c r="L3" s="53">
        <v>189794.41483250781</v>
      </c>
      <c r="M3" s="69">
        <v>8544.1141772808187</v>
      </c>
      <c r="N3" s="256">
        <v>81094</v>
      </c>
      <c r="O3" s="256">
        <v>6972</v>
      </c>
      <c r="P3" s="317">
        <v>10.113</v>
      </c>
      <c r="Q3" s="317">
        <v>0.89407662082514738</v>
      </c>
      <c r="R3" s="52">
        <v>10.18</v>
      </c>
      <c r="S3" s="52">
        <v>0.9</v>
      </c>
      <c r="T3" s="51" t="s">
        <v>281</v>
      </c>
      <c r="U3" s="316"/>
      <c r="V3" s="5"/>
      <c r="W3" s="5"/>
    </row>
    <row r="4" spans="1:24">
      <c r="A4" s="78" t="s">
        <v>84</v>
      </c>
      <c r="B4" s="87">
        <v>5.1391999999999998</v>
      </c>
      <c r="C4" s="51">
        <v>21.37</v>
      </c>
      <c r="D4" s="51">
        <v>0.25</v>
      </c>
      <c r="E4" s="51">
        <v>21.37</v>
      </c>
      <c r="F4" s="51">
        <v>0.25</v>
      </c>
      <c r="G4" s="108">
        <v>0.82459999999999989</v>
      </c>
      <c r="H4" s="108">
        <v>1.0799999999999999E-2</v>
      </c>
      <c r="I4" s="51">
        <v>-27.9</v>
      </c>
      <c r="J4" s="95">
        <v>9.4027848016103595E-13</v>
      </c>
      <c r="K4" s="95">
        <v>1.2315071047464455E-14</v>
      </c>
      <c r="L4" s="53">
        <v>184201.72595935091</v>
      </c>
      <c r="M4" s="69">
        <v>8127.1264654403321</v>
      </c>
      <c r="N4" s="256">
        <v>81094</v>
      </c>
      <c r="O4" s="256">
        <v>6972</v>
      </c>
      <c r="P4" s="317">
        <v>9.4629999999999992</v>
      </c>
      <c r="Q4" s="317">
        <v>0.78444596012591816</v>
      </c>
      <c r="R4" s="52">
        <v>9.5299999999999994</v>
      </c>
      <c r="S4" s="52">
        <v>0.79</v>
      </c>
      <c r="T4" s="51" t="s">
        <v>281</v>
      </c>
      <c r="U4" s="316"/>
      <c r="V4" s="5"/>
      <c r="W4" s="5"/>
    </row>
    <row r="5" spans="1:24">
      <c r="A5" s="78" t="s">
        <v>85</v>
      </c>
      <c r="B5" s="87">
        <v>5.1048999999999998</v>
      </c>
      <c r="C5" s="51">
        <v>20.59</v>
      </c>
      <c r="D5" s="51">
        <v>0.24</v>
      </c>
      <c r="E5" s="51">
        <v>20.59</v>
      </c>
      <c r="F5" s="51">
        <v>0.24</v>
      </c>
      <c r="G5" s="108">
        <v>0.81689999999999996</v>
      </c>
      <c r="H5" s="108">
        <v>8.3999999999999995E-3</v>
      </c>
      <c r="I5" s="51">
        <v>-27.5</v>
      </c>
      <c r="J5" s="95">
        <v>9.3226088960754615E-13</v>
      </c>
      <c r="K5" s="95">
        <v>9.5862302273269515E-15</v>
      </c>
      <c r="L5" s="53">
        <v>172735.11167989773</v>
      </c>
      <c r="M5" s="69">
        <v>7513.4725134831351</v>
      </c>
      <c r="N5" s="69">
        <v>81094</v>
      </c>
      <c r="O5" s="69">
        <v>6972</v>
      </c>
      <c r="P5" s="54">
        <v>9.7029999999999994</v>
      </c>
      <c r="Q5" s="54">
        <v>0.80444524053224153</v>
      </c>
      <c r="R5" s="52">
        <v>9.77</v>
      </c>
      <c r="S5" s="52">
        <v>0.81</v>
      </c>
      <c r="T5" s="51" t="s">
        <v>281</v>
      </c>
      <c r="U5" s="316"/>
      <c r="V5" s="5"/>
      <c r="W5" s="5"/>
    </row>
    <row r="6" spans="1:24">
      <c r="A6" s="78" t="s">
        <v>86</v>
      </c>
      <c r="B6" s="87">
        <v>5.1287000000000003</v>
      </c>
      <c r="C6" s="51">
        <v>53.13</v>
      </c>
      <c r="D6" s="51">
        <v>0.61</v>
      </c>
      <c r="E6" s="51">
        <v>53.13</v>
      </c>
      <c r="F6" s="51">
        <v>0.61</v>
      </c>
      <c r="G6" s="108">
        <v>0.3009</v>
      </c>
      <c r="H6" s="108">
        <v>8.320000000000001E-3</v>
      </c>
      <c r="I6" s="51">
        <v>-15.3</v>
      </c>
      <c r="J6" s="95">
        <v>3.520144740246403E-13</v>
      </c>
      <c r="K6" s="95">
        <v>9.7333347420571874E-15</v>
      </c>
      <c r="L6" s="53">
        <v>166922.25385641193</v>
      </c>
      <c r="M6" s="69">
        <v>8716.1441792943442</v>
      </c>
      <c r="N6" s="256">
        <v>81094</v>
      </c>
      <c r="O6" s="256">
        <v>6972</v>
      </c>
      <c r="P6" s="317">
        <v>9.802999999999999</v>
      </c>
      <c r="Q6" s="317">
        <v>0.98327963525835871</v>
      </c>
      <c r="R6" s="52">
        <v>9.8699999999999992</v>
      </c>
      <c r="S6" s="52">
        <v>0.99</v>
      </c>
      <c r="T6" s="51" t="s">
        <v>281</v>
      </c>
      <c r="U6" s="316"/>
      <c r="V6" s="5"/>
      <c r="W6" s="5"/>
    </row>
    <row r="7" spans="1:24">
      <c r="A7" s="78" t="s">
        <v>87</v>
      </c>
      <c r="B7" s="87">
        <v>5.0083000000000002</v>
      </c>
      <c r="C7" s="51">
        <v>49.15</v>
      </c>
      <c r="D7" s="51">
        <v>0.56000000000000005</v>
      </c>
      <c r="E7" s="51">
        <v>49.15</v>
      </c>
      <c r="F7" s="52">
        <v>0.56000000000000005</v>
      </c>
      <c r="G7" s="108">
        <v>0.25098695858130615</v>
      </c>
      <c r="H7" s="108">
        <v>3.1524691961039423E-3</v>
      </c>
      <c r="I7" s="51">
        <v>-14.9</v>
      </c>
      <c r="J7" s="95">
        <v>2.9383341953728992E-13</v>
      </c>
      <c r="K7" s="95">
        <v>3.690633207052157E-15</v>
      </c>
      <c r="L7" s="53">
        <v>128534.46191970262</v>
      </c>
      <c r="M7" s="69">
        <v>5885.8003751061915</v>
      </c>
      <c r="N7" s="69">
        <v>81094</v>
      </c>
      <c r="O7" s="69">
        <v>6972</v>
      </c>
      <c r="P7" s="54">
        <v>6.6829999999999998</v>
      </c>
      <c r="Q7" s="54">
        <v>0.47523555555555552</v>
      </c>
      <c r="R7" s="52">
        <v>6.75</v>
      </c>
      <c r="S7" s="52">
        <v>0.48</v>
      </c>
      <c r="T7" s="51" t="s">
        <v>281</v>
      </c>
      <c r="U7" s="316"/>
      <c r="V7" s="5"/>
      <c r="W7" s="5"/>
    </row>
    <row r="8" spans="1:24">
      <c r="A8" s="78" t="s">
        <v>88</v>
      </c>
      <c r="B8" s="182">
        <v>5.1844000000000001</v>
      </c>
      <c r="C8" s="51">
        <v>48.25</v>
      </c>
      <c r="D8" s="51">
        <v>0.55000000000000004</v>
      </c>
      <c r="E8" s="51">
        <v>48.25</v>
      </c>
      <c r="F8" s="51">
        <v>0.55000000000000004</v>
      </c>
      <c r="G8" s="108">
        <v>0.26030000000000003</v>
      </c>
      <c r="H8" s="108">
        <v>3.8000000000000004E-3</v>
      </c>
      <c r="I8" s="51">
        <v>-14.6</v>
      </c>
      <c r="J8" s="95">
        <v>3.0494840253968496E-13</v>
      </c>
      <c r="K8" s="95">
        <v>4.4518014969297076E-15</v>
      </c>
      <c r="L8" s="53">
        <v>125901.37078111041</v>
      </c>
      <c r="M8" s="69">
        <v>5872.2434545819488</v>
      </c>
      <c r="N8" s="69">
        <v>85768</v>
      </c>
      <c r="O8" s="69">
        <v>12070</v>
      </c>
      <c r="P8" s="54">
        <v>6.4929999999999994</v>
      </c>
      <c r="Q8" s="54">
        <v>0.45530182926829271</v>
      </c>
      <c r="R8" s="52">
        <v>6.56</v>
      </c>
      <c r="S8" s="52">
        <v>0.46</v>
      </c>
      <c r="T8" s="51" t="s">
        <v>281</v>
      </c>
      <c r="U8" s="316"/>
      <c r="V8" s="5"/>
      <c r="W8" s="5"/>
    </row>
    <row r="9" spans="1:24">
      <c r="A9" s="78" t="s">
        <v>89</v>
      </c>
      <c r="B9" s="58">
        <v>4.9155999999999995</v>
      </c>
      <c r="C9" s="51">
        <v>57.24</v>
      </c>
      <c r="D9" s="51">
        <v>0.66</v>
      </c>
      <c r="E9" s="51">
        <v>789.71</v>
      </c>
      <c r="F9" s="52">
        <v>9.0399999999999991</v>
      </c>
      <c r="G9" s="108">
        <v>1.8200000000000001E-2</v>
      </c>
      <c r="H9" s="108">
        <v>2.0000000000000001E-4</v>
      </c>
      <c r="I9" s="51">
        <v>-17.7</v>
      </c>
      <c r="J9" s="95">
        <v>1.8419214473038985E-14</v>
      </c>
      <c r="K9" s="95">
        <v>3.9852059667851038E-16</v>
      </c>
      <c r="L9" s="53">
        <v>124586.67488363392</v>
      </c>
      <c r="M9" s="69">
        <v>9593.8278246783466</v>
      </c>
      <c r="N9" s="53">
        <v>116893.53264976482</v>
      </c>
      <c r="O9" s="53">
        <v>37306.882345428836</v>
      </c>
      <c r="P9" s="52">
        <v>6.2930000000000001</v>
      </c>
      <c r="Q9" s="52">
        <v>0.73220440251572316</v>
      </c>
      <c r="R9" s="52">
        <v>6.36</v>
      </c>
      <c r="S9" s="52">
        <v>0.74</v>
      </c>
      <c r="T9" s="51" t="s">
        <v>12</v>
      </c>
      <c r="U9" s="316"/>
      <c r="V9" s="5"/>
      <c r="W9" s="5"/>
    </row>
    <row r="10" spans="1:24">
      <c r="A10" s="78" t="s">
        <v>90</v>
      </c>
      <c r="B10" s="87">
        <v>5.1134000000000004</v>
      </c>
      <c r="C10" s="51">
        <v>40.36</v>
      </c>
      <c r="D10" s="51">
        <v>0.46</v>
      </c>
      <c r="E10" s="51">
        <v>40.36</v>
      </c>
      <c r="F10" s="51">
        <v>0.46</v>
      </c>
      <c r="G10" s="108">
        <v>0.3236</v>
      </c>
      <c r="H10" s="108">
        <v>3.7000000000000002E-3</v>
      </c>
      <c r="I10" s="51">
        <v>-16.5</v>
      </c>
      <c r="J10" s="95">
        <v>3.7765348014811071E-13</v>
      </c>
      <c r="K10" s="95">
        <v>4.3180404096044803E-15</v>
      </c>
      <c r="L10" s="53">
        <v>134483.29563895726</v>
      </c>
      <c r="M10" s="69">
        <v>6084.13618347592</v>
      </c>
      <c r="N10" s="69">
        <v>81094</v>
      </c>
      <c r="O10" s="69">
        <v>6972</v>
      </c>
      <c r="P10" s="54">
        <v>6.9929999999999994</v>
      </c>
      <c r="Q10" s="54">
        <v>0.49525495750708209</v>
      </c>
      <c r="R10" s="52">
        <v>7.06</v>
      </c>
      <c r="S10" s="52">
        <v>0.5</v>
      </c>
      <c r="T10" s="51" t="s">
        <v>281</v>
      </c>
      <c r="U10" s="316"/>
      <c r="V10" s="5"/>
      <c r="W10" s="5"/>
    </row>
    <row r="11" spans="1:24">
      <c r="A11" s="78" t="s">
        <v>91</v>
      </c>
      <c r="B11" s="87">
        <v>5.0072000000000001</v>
      </c>
      <c r="C11" s="52">
        <v>25.52</v>
      </c>
      <c r="D11" s="52">
        <v>0.28999999999999998</v>
      </c>
      <c r="E11" s="51">
        <v>57.09</v>
      </c>
      <c r="F11" s="52">
        <v>0.7</v>
      </c>
      <c r="G11" s="108">
        <v>0.18790000000000001</v>
      </c>
      <c r="H11" s="108">
        <v>2.5999999999999999E-3</v>
      </c>
      <c r="I11" s="51">
        <v>-14.6</v>
      </c>
      <c r="J11" s="95">
        <v>2.201298687560768E-13</v>
      </c>
      <c r="K11" s="95">
        <v>3.0459694452676942E-15</v>
      </c>
      <c r="L11" s="53">
        <v>109665.72987873842</v>
      </c>
      <c r="M11" s="69">
        <v>5146.6429342014835</v>
      </c>
      <c r="N11" s="69">
        <v>81094</v>
      </c>
      <c r="O11" s="69">
        <v>6972</v>
      </c>
      <c r="P11" s="54">
        <v>6.2729999999999997</v>
      </c>
      <c r="Q11" s="54">
        <v>0.44524447949526813</v>
      </c>
      <c r="R11" s="52">
        <v>6.34</v>
      </c>
      <c r="S11" s="52">
        <v>0.45</v>
      </c>
      <c r="T11" s="51" t="s">
        <v>281</v>
      </c>
      <c r="U11" s="316"/>
      <c r="V11" s="5"/>
      <c r="W11" s="5"/>
    </row>
    <row r="12" spans="1:24">
      <c r="A12" s="78" t="s">
        <v>92</v>
      </c>
      <c r="B12" s="87">
        <v>5.1059999999999999</v>
      </c>
      <c r="C12" s="52">
        <v>40.58</v>
      </c>
      <c r="D12" s="52">
        <v>0.47</v>
      </c>
      <c r="E12" s="51">
        <v>65.31</v>
      </c>
      <c r="F12" s="52">
        <v>0.75</v>
      </c>
      <c r="G12" s="108">
        <v>0.17157438992141266</v>
      </c>
      <c r="H12" s="108">
        <v>2.4770500305247036E-3</v>
      </c>
      <c r="I12" s="51">
        <v>-14.1</v>
      </c>
      <c r="J12" s="95">
        <v>2.0118686089928622E-13</v>
      </c>
      <c r="K12" s="95">
        <v>2.9045705490196333E-15</v>
      </c>
      <c r="L12" s="53">
        <v>113122.06726105689</v>
      </c>
      <c r="M12" s="69">
        <v>5254.0959523820311</v>
      </c>
      <c r="N12" s="69">
        <v>81094</v>
      </c>
      <c r="O12" s="69">
        <v>6972</v>
      </c>
      <c r="P12" s="54">
        <v>6.5229999999999997</v>
      </c>
      <c r="Q12" s="54">
        <v>0.46522154779969649</v>
      </c>
      <c r="R12" s="52">
        <v>6.59</v>
      </c>
      <c r="S12" s="52">
        <v>0.47</v>
      </c>
      <c r="T12" s="51" t="s">
        <v>281</v>
      </c>
      <c r="U12" s="316"/>
      <c r="V12" s="5"/>
      <c r="W12" s="5"/>
    </row>
    <row r="13" spans="1:24">
      <c r="A13" s="78" t="s">
        <v>93</v>
      </c>
      <c r="B13" s="58">
        <v>4.0181000000000004</v>
      </c>
      <c r="C13" s="52">
        <v>51.69</v>
      </c>
      <c r="D13" s="52">
        <v>0.59</v>
      </c>
      <c r="E13" s="51">
        <v>794.46</v>
      </c>
      <c r="F13" s="52">
        <v>9.1</v>
      </c>
      <c r="G13" s="108">
        <v>1.4005701486399885E-2</v>
      </c>
      <c r="H13" s="108">
        <v>2.0460237416773484E-4</v>
      </c>
      <c r="I13" s="51">
        <v>-17.7</v>
      </c>
      <c r="J13" s="95">
        <v>1.3524822943892904E-14</v>
      </c>
      <c r="K13" s="95">
        <v>3.9920265760029294E-16</v>
      </c>
      <c r="L13" s="53">
        <v>105001.9350913197</v>
      </c>
      <c r="M13" s="69">
        <v>10923.424960416567</v>
      </c>
      <c r="N13" s="53">
        <v>116893.53264976482</v>
      </c>
      <c r="O13" s="53">
        <v>37306.882345428836</v>
      </c>
      <c r="P13" s="52">
        <v>5.6230000000000002</v>
      </c>
      <c r="Q13" s="52">
        <v>0.83999121265377841</v>
      </c>
      <c r="R13" s="52">
        <v>5.69</v>
      </c>
      <c r="S13" s="52">
        <v>0.85</v>
      </c>
      <c r="T13" s="51" t="s">
        <v>12</v>
      </c>
      <c r="U13" s="316"/>
      <c r="V13" s="5"/>
      <c r="W13" s="5"/>
    </row>
    <row r="14" spans="1:24">
      <c r="A14" s="117" t="s">
        <v>94</v>
      </c>
      <c r="B14" s="143">
        <v>4.9973999999999998</v>
      </c>
      <c r="C14" s="102">
        <v>25.9</v>
      </c>
      <c r="D14" s="102">
        <v>0.3</v>
      </c>
      <c r="E14" s="117">
        <v>56.03</v>
      </c>
      <c r="F14" s="102">
        <v>0.64</v>
      </c>
      <c r="G14" s="143">
        <v>0.19349996989688173</v>
      </c>
      <c r="H14" s="143">
        <v>2.8895992790306225E-3</v>
      </c>
      <c r="I14" s="117">
        <v>-22.1</v>
      </c>
      <c r="J14" s="183">
        <v>2.2326951161597656E-13</v>
      </c>
      <c r="K14" s="183">
        <v>3.334157726943615E-15</v>
      </c>
      <c r="L14" s="184">
        <v>109215.37418980429</v>
      </c>
      <c r="M14" s="184">
        <v>5122.4519458252153</v>
      </c>
      <c r="N14" s="184">
        <v>81094</v>
      </c>
      <c r="O14" s="184">
        <v>6972</v>
      </c>
      <c r="P14" s="102">
        <v>6.1230000000000002</v>
      </c>
      <c r="Q14" s="102">
        <v>0.42534571890145395</v>
      </c>
      <c r="R14" s="124">
        <v>6.19</v>
      </c>
      <c r="S14" s="124">
        <v>0.43</v>
      </c>
      <c r="T14" s="114" t="s">
        <v>281</v>
      </c>
      <c r="U14" s="316"/>
      <c r="V14" s="5"/>
      <c r="W14" s="5"/>
    </row>
    <row r="15" spans="1:24">
      <c r="A15" s="74" t="s">
        <v>483</v>
      </c>
      <c r="U15" s="254"/>
      <c r="V15" s="254"/>
      <c r="W15" s="254"/>
      <c r="X15" s="253"/>
    </row>
    <row r="16" spans="1:24">
      <c r="A16" s="74" t="s">
        <v>327</v>
      </c>
    </row>
    <row r="17" spans="1:17">
      <c r="A17" s="74"/>
    </row>
    <row r="18" spans="1:17" ht="19">
      <c r="A18" s="105" t="s">
        <v>442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4"/>
      <c r="O18" s="14"/>
      <c r="P18" s="14"/>
      <c r="Q18" s="14"/>
    </row>
    <row r="19" spans="1:17">
      <c r="A19" s="120" t="s">
        <v>365</v>
      </c>
      <c r="B19" s="51" t="s">
        <v>137</v>
      </c>
      <c r="C19" s="51">
        <v>7.61</v>
      </c>
      <c r="D19" s="51">
        <v>0.08</v>
      </c>
      <c r="E19" s="52">
        <v>28.64</v>
      </c>
      <c r="F19" s="52">
        <v>0.33</v>
      </c>
      <c r="G19" s="108">
        <v>4.4201158957176474E-2</v>
      </c>
      <c r="H19" s="108">
        <v>1.6457598396091297E-3</v>
      </c>
      <c r="I19" s="122">
        <v>-24.72797198662624</v>
      </c>
      <c r="J19" s="95">
        <v>5.0741907551823511E-14</v>
      </c>
      <c r="K19" s="95">
        <v>1.8892942086621889E-15</v>
      </c>
      <c r="L19" s="53">
        <v>72761.991224218771</v>
      </c>
      <c r="M19" s="53">
        <v>2834.6892399958338</v>
      </c>
      <c r="N19" s="53"/>
      <c r="O19" s="53"/>
      <c r="P19" s="53"/>
      <c r="Q19" s="53"/>
    </row>
    <row r="20" spans="1:17">
      <c r="A20" s="120" t="s">
        <v>138</v>
      </c>
      <c r="B20" s="51" t="s">
        <v>137</v>
      </c>
      <c r="C20" s="51">
        <v>8.84</v>
      </c>
      <c r="D20" s="51">
        <v>0.09</v>
      </c>
      <c r="E20" s="52">
        <v>30.32</v>
      </c>
      <c r="F20" s="52">
        <v>0.35</v>
      </c>
      <c r="G20" s="108">
        <v>4.4299999999999999E-2</v>
      </c>
      <c r="H20" s="108">
        <v>2.3999999999999998E-3</v>
      </c>
      <c r="I20" s="122">
        <v>-19.100000000000001</v>
      </c>
      <c r="J20" s="95">
        <v>5.1434534034181046E-14</v>
      </c>
      <c r="K20" s="95">
        <v>2.786521031197167E-15</v>
      </c>
      <c r="L20" s="53">
        <v>78139.241458338642</v>
      </c>
      <c r="M20" s="53">
        <v>4303.3915866077805</v>
      </c>
      <c r="N20" s="53"/>
      <c r="O20" s="53"/>
      <c r="P20" s="53"/>
      <c r="Q20" s="53"/>
    </row>
    <row r="21" spans="1:17">
      <c r="A21" s="120" t="s">
        <v>139</v>
      </c>
      <c r="B21" s="51" t="s">
        <v>137</v>
      </c>
      <c r="C21" s="51">
        <v>7.76</v>
      </c>
      <c r="D21" s="51">
        <v>0.09</v>
      </c>
      <c r="E21" s="52">
        <v>24.14</v>
      </c>
      <c r="F21" s="52">
        <v>0.28000000000000003</v>
      </c>
      <c r="G21" s="108">
        <v>6.1600000000000002E-2</v>
      </c>
      <c r="H21" s="108">
        <v>1.4999999999999998E-3</v>
      </c>
      <c r="I21" s="122">
        <v>-25.3</v>
      </c>
      <c r="J21" s="95">
        <v>7.0615716962011969E-14</v>
      </c>
      <c r="K21" s="95">
        <v>1.7195385623866547E-15</v>
      </c>
      <c r="L21" s="53">
        <v>85327.725294380143</v>
      </c>
      <c r="M21" s="53">
        <v>2333.5379972731889</v>
      </c>
      <c r="N21" s="53"/>
      <c r="O21" s="53"/>
      <c r="P21" s="53"/>
      <c r="Q21" s="53"/>
    </row>
    <row r="22" spans="1:17">
      <c r="A22" s="120" t="s">
        <v>140</v>
      </c>
      <c r="B22" s="51" t="s">
        <v>137</v>
      </c>
      <c r="C22" s="51">
        <v>9.2200000000000006</v>
      </c>
      <c r="D22" s="51">
        <v>0.11</v>
      </c>
      <c r="E22" s="52">
        <v>25.52</v>
      </c>
      <c r="F22" s="52">
        <v>0.28999999999999998</v>
      </c>
      <c r="G22" s="108">
        <v>0.1192</v>
      </c>
      <c r="H22" s="108">
        <v>2E-3</v>
      </c>
      <c r="I22" s="122">
        <v>-25</v>
      </c>
      <c r="J22" s="95">
        <v>1.3672967048536866E-13</v>
      </c>
      <c r="K22" s="95">
        <v>2.294121988009541E-15</v>
      </c>
      <c r="L22" s="123">
        <v>174813.39223157044</v>
      </c>
      <c r="M22" s="123">
        <v>3582.2977487266976</v>
      </c>
      <c r="N22" s="123"/>
      <c r="O22" s="123"/>
      <c r="P22" s="123"/>
      <c r="Q22" s="123"/>
    </row>
    <row r="23" spans="1:17">
      <c r="A23" s="89" t="s">
        <v>141</v>
      </c>
      <c r="B23" s="51" t="s">
        <v>137</v>
      </c>
      <c r="C23" s="51">
        <v>10.68</v>
      </c>
      <c r="D23" s="51">
        <v>0.12</v>
      </c>
      <c r="E23" s="52">
        <v>24.57</v>
      </c>
      <c r="F23" s="52">
        <v>0.28000000000000003</v>
      </c>
      <c r="G23" s="108">
        <v>6.3099999999999989E-2</v>
      </c>
      <c r="H23" s="108">
        <v>1.5999999999999999E-3</v>
      </c>
      <c r="I23" s="122">
        <v>-31.2</v>
      </c>
      <c r="J23" s="95">
        <v>7.14668812941632E-14</v>
      </c>
      <c r="K23" s="95">
        <v>1.8121554686317135E-15</v>
      </c>
      <c r="L23" s="53">
        <v>88147.843187073071</v>
      </c>
      <c r="M23" s="53">
        <v>2480.1942795003301</v>
      </c>
      <c r="N23" s="53"/>
      <c r="O23" s="53"/>
      <c r="P23" s="53"/>
      <c r="Q23" s="53"/>
    </row>
    <row r="24" spans="1:17">
      <c r="A24" s="192" t="s">
        <v>142</v>
      </c>
      <c r="B24" s="114" t="s">
        <v>137</v>
      </c>
      <c r="C24" s="114">
        <v>8.34</v>
      </c>
      <c r="D24" s="114">
        <v>0.09</v>
      </c>
      <c r="E24" s="124">
        <v>24</v>
      </c>
      <c r="F24" s="124">
        <v>0.3</v>
      </c>
      <c r="G24" s="115">
        <v>7.5199999999999989E-2</v>
      </c>
      <c r="H24" s="115">
        <v>1.6999999999999999E-3</v>
      </c>
      <c r="I24" s="125">
        <v>-21.8</v>
      </c>
      <c r="J24" s="126">
        <v>8.6812482599205168E-14</v>
      </c>
      <c r="K24" s="126">
        <v>1.9625162289713937E-15</v>
      </c>
      <c r="L24" s="116">
        <v>104463.64381432888</v>
      </c>
      <c r="M24" s="116">
        <v>2698.5176408271363</v>
      </c>
      <c r="N24" s="84"/>
      <c r="O24" s="84"/>
      <c r="P24" s="84"/>
      <c r="Q24" s="84"/>
    </row>
    <row r="25" spans="1:17">
      <c r="A25" s="257" t="s">
        <v>366</v>
      </c>
      <c r="L25" s="109"/>
      <c r="N25" s="109"/>
      <c r="O25" s="109"/>
      <c r="P25" s="109"/>
      <c r="Q25" s="109"/>
    </row>
    <row r="26" spans="1:17">
      <c r="N26" s="109"/>
      <c r="O26" s="109"/>
      <c r="P26" s="109"/>
      <c r="Q26" s="109"/>
    </row>
    <row r="27" spans="1:17" ht="19">
      <c r="A27" s="105" t="s">
        <v>446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4"/>
      <c r="O27" s="14"/>
      <c r="P27" s="14"/>
      <c r="Q27" s="14"/>
    </row>
    <row r="28" spans="1:17">
      <c r="A28" s="120" t="s">
        <v>143</v>
      </c>
      <c r="B28" s="121">
        <v>3.6111</v>
      </c>
      <c r="C28" s="51">
        <v>27.14</v>
      </c>
      <c r="D28" s="51">
        <v>0.31</v>
      </c>
      <c r="E28" s="52">
        <v>45.11</v>
      </c>
      <c r="F28" s="52">
        <v>0.52</v>
      </c>
      <c r="G28" s="108">
        <v>0.93660765789089662</v>
      </c>
      <c r="H28" s="108">
        <v>7.3478625723811149E-3</v>
      </c>
      <c r="I28" s="51">
        <v>-20.7</v>
      </c>
      <c r="J28" s="95">
        <v>1.0840810916993706E-12</v>
      </c>
      <c r="K28" s="95">
        <v>8.5048192933436044E-15</v>
      </c>
      <c r="L28" s="53">
        <v>656388.01429314818</v>
      </c>
      <c r="M28" s="53">
        <v>9621.7209705664955</v>
      </c>
      <c r="N28" s="53"/>
      <c r="O28" s="53"/>
      <c r="P28" s="53"/>
      <c r="Q28" s="53"/>
    </row>
    <row r="29" spans="1:17">
      <c r="A29" s="120" t="s">
        <v>144</v>
      </c>
      <c r="B29" s="121">
        <v>3.5869</v>
      </c>
      <c r="C29" s="51">
        <v>30.27</v>
      </c>
      <c r="D29" s="51">
        <v>0.35</v>
      </c>
      <c r="E29" s="52">
        <v>50.02</v>
      </c>
      <c r="F29" s="52">
        <v>0.59</v>
      </c>
      <c r="G29" s="108">
        <v>0.85030000000000006</v>
      </c>
      <c r="H29" s="108">
        <v>6.4000000000000003E-3</v>
      </c>
      <c r="I29" s="51">
        <v>-19.5</v>
      </c>
      <c r="J29" s="95">
        <v>9.8632060452307986E-13</v>
      </c>
      <c r="K29" s="95">
        <v>7.4237938009499132E-15</v>
      </c>
      <c r="L29" s="53">
        <v>666742.91130182275</v>
      </c>
      <c r="M29" s="53">
        <v>9956.3557526582263</v>
      </c>
      <c r="N29" s="53"/>
      <c r="O29" s="53"/>
      <c r="P29" s="53"/>
      <c r="Q29" s="53"/>
    </row>
    <row r="30" spans="1:17">
      <c r="A30" s="120" t="s">
        <v>145</v>
      </c>
      <c r="B30" s="89">
        <v>3.6943999999999999</v>
      </c>
      <c r="C30" s="51">
        <v>30.27</v>
      </c>
      <c r="D30" s="51">
        <v>0.35</v>
      </c>
      <c r="E30" s="52">
        <v>30.27</v>
      </c>
      <c r="F30" s="52">
        <v>0.35</v>
      </c>
      <c r="G30" s="108">
        <v>1.4549000000000001</v>
      </c>
      <c r="H30" s="108">
        <v>6.4000000000000003E-3</v>
      </c>
      <c r="I30" s="51">
        <v>-22.7</v>
      </c>
      <c r="J30" s="95">
        <v>1.676699052767549E-12</v>
      </c>
      <c r="K30" s="95">
        <v>7.3756780106621157E-15</v>
      </c>
      <c r="L30" s="53">
        <v>667535.69045728596</v>
      </c>
      <c r="M30" s="53">
        <v>7704.7358590498125</v>
      </c>
      <c r="N30" s="53"/>
      <c r="O30" s="53"/>
      <c r="P30" s="53"/>
      <c r="Q30" s="53"/>
    </row>
    <row r="31" spans="1:17">
      <c r="A31" s="120" t="s">
        <v>146</v>
      </c>
      <c r="B31" s="121">
        <v>3.5044</v>
      </c>
      <c r="C31" s="51">
        <v>28.84</v>
      </c>
      <c r="D31" s="51">
        <v>0.33</v>
      </c>
      <c r="E31" s="52">
        <v>28.84</v>
      </c>
      <c r="F31" s="52">
        <v>0.33</v>
      </c>
      <c r="G31" s="108">
        <v>1.4084000000000001</v>
      </c>
      <c r="H31" s="108">
        <v>1.1499999999999998E-2</v>
      </c>
      <c r="I31" s="51">
        <v>-21.1</v>
      </c>
      <c r="J31" s="95">
        <v>1.628400126571282E-12</v>
      </c>
      <c r="K31" s="95">
        <v>1.3296365702619809E-14</v>
      </c>
      <c r="L31" s="53">
        <v>647842.65371490712</v>
      </c>
      <c r="M31" s="53">
        <v>9100.9301212375067</v>
      </c>
      <c r="N31" s="258"/>
      <c r="O31" s="53"/>
      <c r="P31" s="53"/>
      <c r="Q31" s="53"/>
    </row>
    <row r="32" spans="1:17">
      <c r="A32" s="120" t="s">
        <v>147</v>
      </c>
      <c r="B32" s="121">
        <v>3.5527000000000002</v>
      </c>
      <c r="C32" s="51">
        <v>29.12</v>
      </c>
      <c r="D32" s="51">
        <v>0.24</v>
      </c>
      <c r="E32" s="52">
        <v>50</v>
      </c>
      <c r="F32" s="52">
        <v>0.6</v>
      </c>
      <c r="G32" s="108">
        <v>0.85650000000000004</v>
      </c>
      <c r="H32" s="108">
        <v>7.5000000000000006E-3</v>
      </c>
      <c r="I32" s="51">
        <v>-22.8</v>
      </c>
      <c r="J32" s="95">
        <v>9.8675225963878984E-13</v>
      </c>
      <c r="K32" s="95">
        <v>8.6405626938598061E-15</v>
      </c>
      <c r="L32" s="53">
        <v>672150.27347802545</v>
      </c>
      <c r="M32" s="53">
        <v>10887.232150827742</v>
      </c>
      <c r="N32" s="53"/>
      <c r="O32" s="53"/>
      <c r="P32" s="53"/>
      <c r="Q32" s="53"/>
    </row>
    <row r="33" spans="1:17">
      <c r="A33" s="119"/>
      <c r="B33" s="119"/>
      <c r="C33" s="119"/>
      <c r="D33" s="119"/>
      <c r="E33" s="119"/>
      <c r="F33" s="119"/>
      <c r="G33" s="119"/>
      <c r="H33" s="119"/>
      <c r="I33" s="119"/>
      <c r="J33" s="324" t="s">
        <v>148</v>
      </c>
      <c r="K33" s="325"/>
      <c r="L33" s="127">
        <f>AVERAGE(L28:L32)</f>
        <v>662131.90864903794</v>
      </c>
      <c r="M33" s="127">
        <f>STDEV(L28:L32)</f>
        <v>9848.9208302996194</v>
      </c>
      <c r="N33" s="255"/>
      <c r="O33" s="255"/>
      <c r="P33" s="255"/>
      <c r="Q33" s="255"/>
    </row>
    <row r="34" spans="1:17">
      <c r="A34" s="257" t="s">
        <v>370</v>
      </c>
    </row>
  </sheetData>
  <mergeCells count="1">
    <mergeCell ref="J33:K33"/>
  </mergeCells>
  <pageMargins left="0.7" right="0.7" top="0.75" bottom="0.75" header="0.3" footer="0.3"/>
  <pageSetup scale="54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976EE-1B48-2C40-A346-B7F9A9221B4A}">
  <sheetPr>
    <pageSetUpPr fitToPage="1"/>
  </sheetPr>
  <dimension ref="A1:O14"/>
  <sheetViews>
    <sheetView zoomScaleNormal="100" workbookViewId="0">
      <selection activeCell="D11" sqref="D11"/>
    </sheetView>
  </sheetViews>
  <sheetFormatPr baseColWidth="10" defaultRowHeight="16"/>
  <cols>
    <col min="1" max="1" width="19.5" customWidth="1"/>
    <col min="3" max="3" width="12.33203125" customWidth="1"/>
    <col min="4" max="4" width="13.6640625" customWidth="1"/>
    <col min="6" max="6" width="11.33203125" customWidth="1"/>
    <col min="7" max="7" width="26.5" customWidth="1"/>
    <col min="10" max="10" width="14.83203125" customWidth="1"/>
    <col min="12" max="12" width="12.1640625" customWidth="1"/>
    <col min="15" max="15" width="10.83203125" style="4"/>
  </cols>
  <sheetData>
    <row r="1" spans="1:15" ht="19" customHeight="1">
      <c r="A1" s="118" t="s">
        <v>438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5" ht="66" customHeight="1">
      <c r="A2" s="185" t="s">
        <v>149</v>
      </c>
      <c r="B2" s="185" t="s">
        <v>150</v>
      </c>
      <c r="C2" s="185" t="s">
        <v>179</v>
      </c>
      <c r="D2" s="185" t="s">
        <v>178</v>
      </c>
      <c r="E2" s="98" t="s">
        <v>151</v>
      </c>
      <c r="F2" s="185" t="s">
        <v>152</v>
      </c>
      <c r="G2" s="185" t="s">
        <v>153</v>
      </c>
      <c r="H2" s="98" t="s">
        <v>154</v>
      </c>
      <c r="I2" s="194" t="s">
        <v>326</v>
      </c>
      <c r="J2" s="170" t="s">
        <v>329</v>
      </c>
      <c r="K2" s="193" t="s">
        <v>155</v>
      </c>
      <c r="L2" s="193" t="s">
        <v>156</v>
      </c>
      <c r="M2" s="193" t="s">
        <v>488</v>
      </c>
    </row>
    <row r="3" spans="1:15" ht="16" customHeight="1">
      <c r="A3" s="131" t="s">
        <v>165</v>
      </c>
      <c r="B3" s="131" t="s">
        <v>176</v>
      </c>
      <c r="C3" s="139">
        <v>64.308189999999996</v>
      </c>
      <c r="D3" s="139">
        <v>50.18853</v>
      </c>
      <c r="E3" s="99" t="s">
        <v>177</v>
      </c>
      <c r="F3" s="131" t="s">
        <v>166</v>
      </c>
      <c r="G3" s="51" t="s">
        <v>164</v>
      </c>
      <c r="H3" s="142">
        <v>0.3493</v>
      </c>
      <c r="I3" s="134">
        <v>-26.7</v>
      </c>
      <c r="J3" s="132">
        <v>8450</v>
      </c>
      <c r="K3" s="133">
        <v>160</v>
      </c>
      <c r="L3" s="51">
        <v>9450</v>
      </c>
      <c r="M3" s="51">
        <v>440</v>
      </c>
      <c r="N3" s="110"/>
    </row>
    <row r="4" spans="1:15" ht="19" customHeight="1">
      <c r="A4" s="51" t="s">
        <v>158</v>
      </c>
      <c r="B4" s="51" t="s">
        <v>159</v>
      </c>
      <c r="C4" s="60">
        <v>64.453237999999999</v>
      </c>
      <c r="D4" s="60">
        <v>49.443730000000002</v>
      </c>
      <c r="E4" s="51" t="s">
        <v>161</v>
      </c>
      <c r="F4" s="51" t="s">
        <v>163</v>
      </c>
      <c r="G4" s="51" t="s">
        <v>164</v>
      </c>
      <c r="H4" s="108">
        <v>0.89480000000000004</v>
      </c>
      <c r="I4" s="122">
        <v>-25.7</v>
      </c>
      <c r="J4" s="51">
        <v>895</v>
      </c>
      <c r="K4" s="51">
        <v>20</v>
      </c>
      <c r="L4" s="51">
        <v>820</v>
      </c>
      <c r="M4" s="51">
        <v>90</v>
      </c>
      <c r="N4" s="110"/>
      <c r="O4" s="51"/>
    </row>
    <row r="5" spans="1:15">
      <c r="A5" s="51"/>
      <c r="B5" s="51" t="s">
        <v>160</v>
      </c>
      <c r="C5" s="60">
        <v>64.453237999999999</v>
      </c>
      <c r="D5" s="60">
        <v>49.443730000000002</v>
      </c>
      <c r="E5" s="51" t="s">
        <v>162</v>
      </c>
      <c r="F5" s="51" t="s">
        <v>180</v>
      </c>
      <c r="G5" s="51" t="s">
        <v>328</v>
      </c>
      <c r="H5" s="108">
        <v>0.39450000000000002</v>
      </c>
      <c r="I5" s="122">
        <v>-23.8</v>
      </c>
      <c r="J5" s="51">
        <v>7470</v>
      </c>
      <c r="K5" s="51">
        <v>35</v>
      </c>
      <c r="L5" s="51">
        <v>8280</v>
      </c>
      <c r="M5" s="51">
        <v>90</v>
      </c>
      <c r="N5" s="110"/>
    </row>
    <row r="6" spans="1:15">
      <c r="A6" s="51"/>
      <c r="B6" s="51"/>
      <c r="C6" s="60"/>
      <c r="D6" s="60"/>
      <c r="E6" s="51"/>
      <c r="F6" s="51"/>
      <c r="G6" s="51"/>
      <c r="H6" s="108"/>
      <c r="I6" s="51"/>
      <c r="J6" s="51"/>
      <c r="K6" s="51"/>
      <c r="L6" s="51"/>
      <c r="M6" s="51"/>
    </row>
    <row r="7" spans="1:15">
      <c r="A7" s="55" t="s">
        <v>167</v>
      </c>
      <c r="B7" s="55" t="s">
        <v>168</v>
      </c>
      <c r="C7" s="140">
        <v>64.463612999999995</v>
      </c>
      <c r="D7" s="140">
        <v>49.433128000000004</v>
      </c>
      <c r="E7" s="137">
        <v>8</v>
      </c>
      <c r="F7" s="55" t="s">
        <v>169</v>
      </c>
      <c r="G7" s="55" t="s">
        <v>164</v>
      </c>
      <c r="H7" s="135">
        <v>0.94020000000000004</v>
      </c>
      <c r="I7" s="55">
        <v>-18.8</v>
      </c>
      <c r="J7" s="69">
        <v>495</v>
      </c>
      <c r="K7" s="55">
        <v>20</v>
      </c>
      <c r="L7" s="133">
        <v>520</v>
      </c>
      <c r="M7" s="133">
        <v>20</v>
      </c>
      <c r="N7" s="55"/>
      <c r="O7" s="55"/>
    </row>
    <row r="8" spans="1:15">
      <c r="A8" s="55"/>
      <c r="B8" s="55" t="s">
        <v>170</v>
      </c>
      <c r="C8" s="140">
        <v>64.463612999999995</v>
      </c>
      <c r="D8" s="140">
        <v>49.433128000000004</v>
      </c>
      <c r="E8" s="55" t="s">
        <v>171</v>
      </c>
      <c r="F8" s="55" t="s">
        <v>284</v>
      </c>
      <c r="G8" s="55" t="s">
        <v>164</v>
      </c>
      <c r="H8" s="135">
        <v>0.88039999999999996</v>
      </c>
      <c r="I8" s="55">
        <v>-22.5</v>
      </c>
      <c r="J8" s="69">
        <v>1020</v>
      </c>
      <c r="K8" s="136">
        <v>20</v>
      </c>
      <c r="L8" s="55">
        <v>940</v>
      </c>
      <c r="M8" s="55">
        <v>20</v>
      </c>
    </row>
    <row r="9" spans="1:15">
      <c r="A9" s="55"/>
      <c r="B9" s="55" t="s">
        <v>170</v>
      </c>
      <c r="C9" s="140">
        <v>64.463612999999995</v>
      </c>
      <c r="D9" s="140">
        <v>49.433128000000004</v>
      </c>
      <c r="E9" s="55" t="s">
        <v>172</v>
      </c>
      <c r="F9" s="55" t="s">
        <v>282</v>
      </c>
      <c r="G9" s="55" t="s">
        <v>164</v>
      </c>
      <c r="H9" s="135">
        <v>0.65410000000000001</v>
      </c>
      <c r="I9" s="55">
        <v>-25.9</v>
      </c>
      <c r="J9" s="69">
        <v>3410</v>
      </c>
      <c r="K9" s="136">
        <v>20</v>
      </c>
      <c r="L9" s="55">
        <v>3690</v>
      </c>
      <c r="M9" s="55">
        <v>120</v>
      </c>
    </row>
    <row r="10" spans="1:15">
      <c r="A10" s="55"/>
      <c r="B10" s="55" t="s">
        <v>170</v>
      </c>
      <c r="C10" s="140">
        <v>64.463612999999995</v>
      </c>
      <c r="D10" s="140">
        <v>49.433128000000004</v>
      </c>
      <c r="E10" s="55" t="s">
        <v>173</v>
      </c>
      <c r="F10" s="55" t="s">
        <v>283</v>
      </c>
      <c r="G10" s="55" t="s">
        <v>164</v>
      </c>
      <c r="H10" s="135">
        <v>0.45500000000000002</v>
      </c>
      <c r="I10" s="55">
        <v>-27.4</v>
      </c>
      <c r="J10" s="69">
        <v>6330</v>
      </c>
      <c r="K10" s="136">
        <v>30</v>
      </c>
      <c r="L10" s="55">
        <v>7240</v>
      </c>
      <c r="M10" s="55">
        <v>80</v>
      </c>
    </row>
    <row r="11" spans="1:15">
      <c r="A11" s="117"/>
      <c r="B11" s="117" t="s">
        <v>170</v>
      </c>
      <c r="C11" s="141">
        <v>64.463612999999995</v>
      </c>
      <c r="D11" s="141">
        <v>49.433128000000004</v>
      </c>
      <c r="E11" s="117" t="s">
        <v>174</v>
      </c>
      <c r="F11" s="117" t="s">
        <v>175</v>
      </c>
      <c r="G11" s="117" t="s">
        <v>164</v>
      </c>
      <c r="H11" s="143">
        <v>0.377</v>
      </c>
      <c r="I11" s="117">
        <v>-27.3</v>
      </c>
      <c r="J11" s="184">
        <v>7840</v>
      </c>
      <c r="K11" s="117">
        <v>150</v>
      </c>
      <c r="L11" s="117">
        <v>8720</v>
      </c>
      <c r="M11" s="117">
        <v>360</v>
      </c>
    </row>
    <row r="12" spans="1:15">
      <c r="A12" s="144" t="s">
        <v>496</v>
      </c>
    </row>
    <row r="13" spans="1:15">
      <c r="A13" s="110" t="s">
        <v>181</v>
      </c>
    </row>
    <row r="14" spans="1:15">
      <c r="A14" s="110" t="s">
        <v>371</v>
      </c>
    </row>
  </sheetData>
  <pageMargins left="0.7" right="0.7" top="0.75" bottom="0.75" header="0.3" footer="0.3"/>
  <pageSetup scale="48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A531E-BFEC-E44D-8054-E2FD933B826B}">
  <sheetPr>
    <pageSetUpPr fitToPage="1"/>
  </sheetPr>
  <dimension ref="A1:J18"/>
  <sheetViews>
    <sheetView zoomScale="93" zoomScaleNormal="93" workbookViewId="0">
      <selection activeCell="K16" sqref="K16"/>
    </sheetView>
  </sheetViews>
  <sheetFormatPr baseColWidth="10" defaultRowHeight="16"/>
  <cols>
    <col min="1" max="1" width="18" customWidth="1"/>
    <col min="2" max="2" width="13.33203125" customWidth="1"/>
    <col min="3" max="3" width="14" customWidth="1"/>
    <col min="4" max="5" width="13.83203125" customWidth="1"/>
    <col min="6" max="6" width="12.33203125" customWidth="1"/>
    <col min="7" max="7" width="13.33203125" customWidth="1"/>
    <col min="8" max="8" width="15.33203125" style="109" customWidth="1"/>
  </cols>
  <sheetData>
    <row r="1" spans="1:10" ht="19">
      <c r="A1" s="105" t="s">
        <v>453</v>
      </c>
      <c r="B1" s="15"/>
      <c r="C1" s="15"/>
      <c r="D1" s="14"/>
    </row>
    <row r="2" spans="1:10" ht="71" customHeight="1">
      <c r="A2" s="210" t="s">
        <v>0</v>
      </c>
      <c r="B2" s="211" t="s">
        <v>489</v>
      </c>
      <c r="C2" s="211" t="s">
        <v>490</v>
      </c>
      <c r="D2" s="211" t="s">
        <v>491</v>
      </c>
      <c r="E2" s="211" t="s">
        <v>492</v>
      </c>
      <c r="F2" s="188" t="s">
        <v>298</v>
      </c>
      <c r="G2" s="188" t="s">
        <v>299</v>
      </c>
      <c r="H2" s="217" t="s">
        <v>373</v>
      </c>
      <c r="I2" s="33"/>
      <c r="J2" s="33"/>
    </row>
    <row r="3" spans="1:10">
      <c r="A3" s="78" t="s">
        <v>83</v>
      </c>
      <c r="B3" s="69">
        <v>189794.41483250781</v>
      </c>
      <c r="C3" s="69">
        <v>8544.1141772808187</v>
      </c>
      <c r="D3" s="83">
        <v>158742</v>
      </c>
      <c r="E3" s="83">
        <v>4249</v>
      </c>
      <c r="F3" s="54" t="s">
        <v>137</v>
      </c>
      <c r="G3" s="54" t="s">
        <v>137</v>
      </c>
      <c r="H3" s="54" t="s">
        <v>137</v>
      </c>
      <c r="I3" s="33"/>
      <c r="J3" s="212"/>
    </row>
    <row r="4" spans="1:10">
      <c r="A4" s="78" t="s">
        <v>84</v>
      </c>
      <c r="B4" s="69">
        <v>184201.72595935091</v>
      </c>
      <c r="C4" s="69">
        <v>8127.1264654403321</v>
      </c>
      <c r="D4" s="213">
        <v>156733.23606542722</v>
      </c>
      <c r="E4" s="213">
        <v>4026</v>
      </c>
      <c r="F4" s="54" t="s">
        <v>137</v>
      </c>
      <c r="G4" s="54" t="s">
        <v>137</v>
      </c>
      <c r="H4" s="54" t="s">
        <v>137</v>
      </c>
      <c r="I4" s="33"/>
      <c r="J4" s="212"/>
    </row>
    <row r="5" spans="1:10">
      <c r="A5" s="78" t="s">
        <v>85</v>
      </c>
      <c r="B5" s="69">
        <v>172735.11167989773</v>
      </c>
      <c r="C5" s="69">
        <v>7513.4725134831351</v>
      </c>
      <c r="D5" s="83">
        <v>109163</v>
      </c>
      <c r="E5" s="83">
        <v>2601</v>
      </c>
      <c r="F5" s="54" t="s">
        <v>137</v>
      </c>
      <c r="G5" s="54" t="s">
        <v>137</v>
      </c>
      <c r="H5" s="54" t="s">
        <v>137</v>
      </c>
      <c r="I5" s="33"/>
      <c r="J5" s="212"/>
    </row>
    <row r="6" spans="1:10">
      <c r="A6" s="78" t="s">
        <v>86</v>
      </c>
      <c r="B6" s="69">
        <v>166922.25385641193</v>
      </c>
      <c r="C6" s="69">
        <v>8716.1441792943442</v>
      </c>
      <c r="D6" s="83">
        <v>80568.77253419011</v>
      </c>
      <c r="E6" s="83">
        <v>1972</v>
      </c>
      <c r="F6" s="54">
        <f>B6/D6</f>
        <v>2.0717983978914027</v>
      </c>
      <c r="G6" s="214" t="s">
        <v>300</v>
      </c>
      <c r="H6" s="69">
        <v>510</v>
      </c>
      <c r="I6" s="33"/>
      <c r="J6" s="212"/>
    </row>
    <row r="7" spans="1:10">
      <c r="A7" s="78" t="s">
        <v>87</v>
      </c>
      <c r="B7" s="69">
        <v>128534.46191970262</v>
      </c>
      <c r="C7" s="69">
        <v>5885.8003751061915</v>
      </c>
      <c r="D7" s="94">
        <v>184334.35465976878</v>
      </c>
      <c r="E7" s="94">
        <v>4058</v>
      </c>
      <c r="F7" s="54" t="s">
        <v>137</v>
      </c>
      <c r="G7" s="54" t="s">
        <v>137</v>
      </c>
      <c r="H7" s="54" t="s">
        <v>137</v>
      </c>
      <c r="I7" s="33"/>
      <c r="J7" s="212"/>
    </row>
    <row r="8" spans="1:10">
      <c r="A8" s="78" t="s">
        <v>88</v>
      </c>
      <c r="B8" s="69">
        <v>125901.37078111041</v>
      </c>
      <c r="C8" s="69">
        <v>5872.2434545819488</v>
      </c>
      <c r="D8" s="213">
        <v>117859.63727153034</v>
      </c>
      <c r="E8" s="213">
        <v>3111</v>
      </c>
      <c r="F8" s="54" t="s">
        <v>137</v>
      </c>
      <c r="G8" s="54" t="s">
        <v>137</v>
      </c>
      <c r="H8" s="54" t="s">
        <v>137</v>
      </c>
      <c r="I8" s="33"/>
      <c r="J8" s="212"/>
    </row>
    <row r="9" spans="1:10">
      <c r="A9" s="78" t="s">
        <v>89</v>
      </c>
      <c r="B9" s="69">
        <v>124586.67488363392</v>
      </c>
      <c r="C9" s="69">
        <v>9593.8278246783466</v>
      </c>
      <c r="D9" s="94">
        <v>154380.8164128146</v>
      </c>
      <c r="E9" s="94">
        <v>3062</v>
      </c>
      <c r="F9" s="54" t="s">
        <v>137</v>
      </c>
      <c r="G9" s="54" t="s">
        <v>137</v>
      </c>
      <c r="H9" s="54" t="s">
        <v>137</v>
      </c>
      <c r="I9" s="33"/>
      <c r="J9" s="212"/>
    </row>
    <row r="10" spans="1:10">
      <c r="A10" s="78" t="s">
        <v>90</v>
      </c>
      <c r="B10" s="69">
        <v>134483.29563895726</v>
      </c>
      <c r="C10" s="69">
        <v>6084.13618347592</v>
      </c>
      <c r="D10" s="213">
        <v>54215.245417127175</v>
      </c>
      <c r="E10" s="213">
        <v>1302</v>
      </c>
      <c r="F10" s="54">
        <f>B10/D10</f>
        <v>2.4805438876879555</v>
      </c>
      <c r="G10" s="214" t="s">
        <v>300</v>
      </c>
      <c r="H10" s="69">
        <v>520</v>
      </c>
      <c r="I10" s="33"/>
      <c r="J10" s="212"/>
    </row>
    <row r="11" spans="1:10">
      <c r="A11" s="78" t="s">
        <v>91</v>
      </c>
      <c r="B11" s="69">
        <v>109665.72987873842</v>
      </c>
      <c r="C11" s="69">
        <v>5146.6429342014835</v>
      </c>
      <c r="D11" s="94">
        <v>47598.355223956685</v>
      </c>
      <c r="E11" s="94">
        <v>1100</v>
      </c>
      <c r="F11" s="54">
        <f t="shared" ref="F11:F14" si="0">B11/D11</f>
        <v>2.3039815002587036</v>
      </c>
      <c r="G11" s="214" t="s">
        <v>300</v>
      </c>
      <c r="H11" s="69">
        <v>515</v>
      </c>
      <c r="I11" s="33"/>
      <c r="J11" s="212"/>
    </row>
    <row r="12" spans="1:10">
      <c r="A12" s="78" t="s">
        <v>92</v>
      </c>
      <c r="B12" s="69">
        <v>113122.06726105689</v>
      </c>
      <c r="C12" s="69">
        <v>5254.0959523820311</v>
      </c>
      <c r="D12" s="213">
        <v>46618.111166238879</v>
      </c>
      <c r="E12" s="213">
        <v>1106</v>
      </c>
      <c r="F12" s="54">
        <f t="shared" si="0"/>
        <v>2.426569082940035</v>
      </c>
      <c r="G12" s="214" t="s">
        <v>300</v>
      </c>
      <c r="H12" s="69">
        <v>515</v>
      </c>
      <c r="I12" s="33"/>
      <c r="J12" s="212"/>
    </row>
    <row r="13" spans="1:10">
      <c r="A13" s="78" t="s">
        <v>93</v>
      </c>
      <c r="B13" s="69">
        <v>105001.9350913197</v>
      </c>
      <c r="C13" s="69">
        <v>10923.424960416567</v>
      </c>
      <c r="D13" s="83">
        <v>46233.979820385408</v>
      </c>
      <c r="E13" s="83">
        <v>1015</v>
      </c>
      <c r="F13" s="54">
        <f t="shared" si="0"/>
        <v>2.271098778414538</v>
      </c>
      <c r="G13" s="214" t="s">
        <v>301</v>
      </c>
      <c r="H13" s="69">
        <v>1150</v>
      </c>
      <c r="I13" s="33"/>
      <c r="J13" s="212"/>
    </row>
    <row r="14" spans="1:10">
      <c r="A14" s="117" t="s">
        <v>94</v>
      </c>
      <c r="B14" s="184">
        <v>109215.37418980429</v>
      </c>
      <c r="C14" s="184">
        <v>5122.4519458252153</v>
      </c>
      <c r="D14" s="215">
        <v>45588.199128287124</v>
      </c>
      <c r="E14" s="215">
        <v>1847</v>
      </c>
      <c r="F14" s="102">
        <f t="shared" si="0"/>
        <v>2.3956939795421093</v>
      </c>
      <c r="G14" s="216" t="s">
        <v>300</v>
      </c>
      <c r="H14" s="184">
        <v>510</v>
      </c>
      <c r="I14" s="33"/>
      <c r="J14" s="212"/>
    </row>
    <row r="15" spans="1:10">
      <c r="A15" s="74" t="s">
        <v>484</v>
      </c>
      <c r="B15" s="33"/>
      <c r="C15" s="33"/>
      <c r="D15" s="33"/>
      <c r="E15" s="33"/>
      <c r="F15" s="33"/>
      <c r="G15" s="33"/>
      <c r="H15" s="218"/>
      <c r="I15" s="33"/>
      <c r="J15" s="33"/>
    </row>
    <row r="16" spans="1:10">
      <c r="A16" s="74" t="s">
        <v>482</v>
      </c>
      <c r="B16" s="33"/>
      <c r="C16" s="33"/>
      <c r="D16" s="33"/>
      <c r="E16" s="33"/>
      <c r="F16" s="33"/>
      <c r="G16" s="33"/>
      <c r="H16" s="218"/>
      <c r="I16" s="33"/>
      <c r="J16" s="33"/>
    </row>
    <row r="17" spans="1:9">
      <c r="A17" s="74" t="s">
        <v>485</v>
      </c>
      <c r="B17" s="33"/>
      <c r="C17" s="33"/>
      <c r="D17" s="33"/>
      <c r="E17" s="33"/>
      <c r="F17" s="33"/>
      <c r="G17" s="33"/>
      <c r="H17" s="218"/>
      <c r="I17" s="33"/>
    </row>
    <row r="18" spans="1:9">
      <c r="A18" s="74" t="s">
        <v>486</v>
      </c>
      <c r="B18" s="33"/>
      <c r="C18" s="33"/>
      <c r="D18" s="33"/>
      <c r="E18" s="33"/>
      <c r="F18" s="33"/>
      <c r="G18" s="33"/>
      <c r="H18" s="218"/>
      <c r="I18" s="33"/>
    </row>
  </sheetData>
  <pageMargins left="0.7" right="0.7" top="0.75" bottom="0.75" header="0.3" footer="0.3"/>
  <pageSetup scale="68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C1170-3645-CC4B-AFFC-FCE8B0940B3D}">
  <sheetPr>
    <pageSetUpPr fitToPage="1"/>
  </sheetPr>
  <dimension ref="A1:N25"/>
  <sheetViews>
    <sheetView zoomScaleNormal="100" workbookViewId="0">
      <selection activeCell="K12" sqref="K12"/>
    </sheetView>
  </sheetViews>
  <sheetFormatPr baseColWidth="10" defaultRowHeight="16"/>
  <cols>
    <col min="1" max="1" width="10.33203125" customWidth="1"/>
    <col min="2" max="2" width="13.5" customWidth="1"/>
    <col min="3" max="3" width="13.6640625" customWidth="1"/>
    <col min="4" max="4" width="14.1640625" customWidth="1"/>
    <col min="5" max="5" width="12.1640625" customWidth="1"/>
    <col min="6" max="6" width="11" customWidth="1"/>
    <col min="7" max="7" width="11.6640625" customWidth="1"/>
    <col min="8" max="14" width="11.1640625" customWidth="1"/>
  </cols>
  <sheetData>
    <row r="1" spans="1:14">
      <c r="A1" s="264" t="s">
        <v>447</v>
      </c>
      <c r="B1" s="265"/>
      <c r="C1" s="265"/>
    </row>
    <row r="2" spans="1:14" ht="53">
      <c r="A2" s="185" t="s">
        <v>0</v>
      </c>
      <c r="B2" s="98" t="s">
        <v>374</v>
      </c>
      <c r="C2" s="98" t="s">
        <v>381</v>
      </c>
      <c r="D2" s="98" t="s">
        <v>375</v>
      </c>
      <c r="E2" s="98" t="s">
        <v>382</v>
      </c>
      <c r="F2" s="211" t="s">
        <v>376</v>
      </c>
      <c r="G2" s="211" t="s">
        <v>401</v>
      </c>
      <c r="H2" s="211" t="s">
        <v>402</v>
      </c>
      <c r="I2" s="211" t="s">
        <v>408</v>
      </c>
      <c r="J2" s="211" t="s">
        <v>407</v>
      </c>
      <c r="K2" s="211" t="s">
        <v>406</v>
      </c>
      <c r="L2" s="211" t="s">
        <v>405</v>
      </c>
      <c r="M2" s="211" t="s">
        <v>404</v>
      </c>
      <c r="N2" s="211" t="s">
        <v>403</v>
      </c>
    </row>
    <row r="3" spans="1:14">
      <c r="A3" s="204" t="s">
        <v>90</v>
      </c>
      <c r="B3" s="270">
        <v>54215</v>
      </c>
      <c r="C3" s="270">
        <v>1392</v>
      </c>
      <c r="D3" s="270">
        <v>134483</v>
      </c>
      <c r="E3" s="270">
        <v>6084</v>
      </c>
      <c r="F3" s="270">
        <v>275</v>
      </c>
      <c r="G3" s="271" t="s">
        <v>383</v>
      </c>
      <c r="H3" s="271" t="s">
        <v>409</v>
      </c>
      <c r="I3" s="271" t="s">
        <v>384</v>
      </c>
      <c r="J3" s="271" t="s">
        <v>410</v>
      </c>
      <c r="K3" s="271" t="s">
        <v>385</v>
      </c>
      <c r="L3" s="271" t="s">
        <v>411</v>
      </c>
      <c r="M3" s="271" t="s">
        <v>386</v>
      </c>
      <c r="N3" s="271" t="s">
        <v>412</v>
      </c>
    </row>
    <row r="4" spans="1:14">
      <c r="A4" s="204" t="s">
        <v>91</v>
      </c>
      <c r="B4" s="270">
        <v>47598</v>
      </c>
      <c r="C4" s="270">
        <v>1199</v>
      </c>
      <c r="D4" s="270">
        <v>109666</v>
      </c>
      <c r="E4" s="270">
        <v>5147</v>
      </c>
      <c r="F4" s="270">
        <v>245</v>
      </c>
      <c r="G4" s="271" t="s">
        <v>388</v>
      </c>
      <c r="H4" s="271" t="s">
        <v>413</v>
      </c>
      <c r="I4" s="271" t="s">
        <v>387</v>
      </c>
      <c r="J4" s="271" t="s">
        <v>418</v>
      </c>
      <c r="K4" s="271" t="s">
        <v>385</v>
      </c>
      <c r="L4" s="271" t="s">
        <v>414</v>
      </c>
      <c r="M4" s="271" t="s">
        <v>386</v>
      </c>
      <c r="N4" s="271" t="s">
        <v>415</v>
      </c>
    </row>
    <row r="5" spans="1:14">
      <c r="A5" s="204" t="s">
        <v>92</v>
      </c>
      <c r="B5" s="270">
        <v>46618</v>
      </c>
      <c r="C5" s="270">
        <v>1106</v>
      </c>
      <c r="D5" s="270">
        <v>113122</v>
      </c>
      <c r="E5" s="270">
        <v>5254</v>
      </c>
      <c r="F5" s="270">
        <v>245</v>
      </c>
      <c r="G5" s="271" t="s">
        <v>389</v>
      </c>
      <c r="H5" s="271" t="s">
        <v>416</v>
      </c>
      <c r="I5" s="271" t="s">
        <v>390</v>
      </c>
      <c r="J5" s="271" t="s">
        <v>419</v>
      </c>
      <c r="K5" s="271" t="s">
        <v>391</v>
      </c>
      <c r="L5" s="271" t="s">
        <v>421</v>
      </c>
      <c r="M5" s="271" t="s">
        <v>392</v>
      </c>
      <c r="N5" s="270" t="s">
        <v>423</v>
      </c>
    </row>
    <row r="6" spans="1:14">
      <c r="A6" s="204" t="s">
        <v>93</v>
      </c>
      <c r="B6" s="270">
        <v>46234</v>
      </c>
      <c r="C6" s="270">
        <v>1015</v>
      </c>
      <c r="D6" s="270">
        <v>105002</v>
      </c>
      <c r="E6" s="270">
        <v>10923</v>
      </c>
      <c r="F6" s="270">
        <v>245</v>
      </c>
      <c r="G6" s="271" t="s">
        <v>393</v>
      </c>
      <c r="H6" s="271" t="s">
        <v>424</v>
      </c>
      <c r="I6" s="271" t="s">
        <v>394</v>
      </c>
      <c r="J6" s="271" t="s">
        <v>425</v>
      </c>
      <c r="K6" s="271" t="s">
        <v>395</v>
      </c>
      <c r="L6" s="271" t="s">
        <v>426</v>
      </c>
      <c r="M6" s="271" t="s">
        <v>396</v>
      </c>
      <c r="N6" s="270" t="s">
        <v>427</v>
      </c>
    </row>
    <row r="7" spans="1:14">
      <c r="A7" s="204" t="s">
        <v>94</v>
      </c>
      <c r="B7" s="270">
        <v>45588</v>
      </c>
      <c r="C7" s="270">
        <v>1847</v>
      </c>
      <c r="D7" s="270">
        <v>109215</v>
      </c>
      <c r="E7" s="270">
        <v>5122</v>
      </c>
      <c r="F7" s="270">
        <v>245</v>
      </c>
      <c r="G7" s="271" t="s">
        <v>397</v>
      </c>
      <c r="H7" s="271" t="s">
        <v>417</v>
      </c>
      <c r="I7" s="271" t="s">
        <v>398</v>
      </c>
      <c r="J7" s="271" t="s">
        <v>420</v>
      </c>
      <c r="K7" s="271" t="s">
        <v>399</v>
      </c>
      <c r="L7" s="271" t="s">
        <v>422</v>
      </c>
      <c r="M7" s="271" t="s">
        <v>400</v>
      </c>
      <c r="N7" s="270" t="s">
        <v>428</v>
      </c>
    </row>
    <row r="8" spans="1:14">
      <c r="A8" s="272"/>
      <c r="B8" s="272"/>
      <c r="C8" s="272"/>
      <c r="D8" s="272"/>
      <c r="E8" s="272"/>
      <c r="F8" s="318" t="s">
        <v>437</v>
      </c>
      <c r="G8" s="273" t="s">
        <v>429</v>
      </c>
      <c r="H8" s="274" t="s">
        <v>430</v>
      </c>
      <c r="I8" s="273" t="s">
        <v>431</v>
      </c>
      <c r="J8" s="274" t="s">
        <v>432</v>
      </c>
      <c r="K8" s="273" t="s">
        <v>433</v>
      </c>
      <c r="L8" s="274" t="s">
        <v>434</v>
      </c>
      <c r="M8" s="273" t="s">
        <v>435</v>
      </c>
      <c r="N8" s="275" t="s">
        <v>436</v>
      </c>
    </row>
    <row r="9" spans="1:14">
      <c r="F9" s="83"/>
      <c r="G9" s="266"/>
      <c r="H9" s="83"/>
      <c r="I9" s="83"/>
      <c r="J9" s="83"/>
      <c r="K9" s="83"/>
      <c r="M9" s="83"/>
      <c r="N9" s="83"/>
    </row>
    <row r="10" spans="1:14">
      <c r="F10" s="267"/>
      <c r="G10" s="266"/>
      <c r="H10" s="267"/>
      <c r="I10" s="267"/>
      <c r="J10" s="267"/>
      <c r="K10" s="267"/>
      <c r="L10" s="83"/>
      <c r="M10" s="267"/>
      <c r="N10" s="267"/>
    </row>
    <row r="11" spans="1:14">
      <c r="F11" s="221"/>
      <c r="G11" s="221"/>
      <c r="H11" s="221"/>
      <c r="I11" s="221"/>
      <c r="J11" s="221"/>
      <c r="K11" s="221"/>
      <c r="L11" s="221"/>
      <c r="M11" s="221"/>
      <c r="N11" s="221"/>
    </row>
    <row r="12" spans="1:14">
      <c r="F12" s="267"/>
      <c r="G12" s="267"/>
      <c r="H12" s="267"/>
      <c r="I12" s="267"/>
      <c r="J12" s="267"/>
      <c r="K12" s="267"/>
      <c r="L12" s="267"/>
      <c r="M12" s="267"/>
      <c r="N12" s="267"/>
    </row>
    <row r="13" spans="1:14">
      <c r="F13" s="266"/>
      <c r="G13" s="266"/>
      <c r="H13" s="266"/>
      <c r="I13" s="266"/>
      <c r="J13" s="266"/>
      <c r="K13" s="266"/>
      <c r="L13" s="266"/>
      <c r="M13" s="266"/>
      <c r="N13" s="266"/>
    </row>
    <row r="14" spans="1:14">
      <c r="F14" s="221"/>
      <c r="G14" s="221"/>
      <c r="H14" s="221"/>
      <c r="I14" s="221"/>
      <c r="J14" s="221"/>
      <c r="K14" s="221"/>
      <c r="L14" s="221"/>
      <c r="M14" s="221"/>
      <c r="N14" s="221"/>
    </row>
    <row r="15" spans="1:14">
      <c r="F15" s="268"/>
      <c r="G15" s="268"/>
      <c r="H15" s="268"/>
      <c r="I15" s="268"/>
      <c r="J15" s="268"/>
      <c r="K15" s="268"/>
      <c r="L15" s="268"/>
      <c r="M15" s="268"/>
      <c r="N15" s="268"/>
    </row>
    <row r="16" spans="1:14">
      <c r="F16" s="268"/>
      <c r="G16" s="268"/>
      <c r="H16" s="268"/>
      <c r="I16" s="268"/>
      <c r="J16" s="268"/>
      <c r="K16" s="268"/>
      <c r="L16" s="268"/>
      <c r="M16" s="268"/>
      <c r="N16" s="268"/>
    </row>
    <row r="17" spans="6:14">
      <c r="F17" s="268"/>
      <c r="G17" s="268"/>
      <c r="H17" s="268"/>
      <c r="I17" s="268"/>
      <c r="J17" s="268"/>
      <c r="K17" s="268"/>
      <c r="L17" s="268"/>
      <c r="M17" s="268"/>
      <c r="N17" s="268"/>
    </row>
    <row r="18" spans="6:14">
      <c r="F18" s="269"/>
      <c r="G18" s="269"/>
      <c r="H18" s="269"/>
      <c r="I18" s="269"/>
      <c r="J18" s="269"/>
      <c r="K18" s="269"/>
      <c r="L18" s="269"/>
      <c r="M18" s="269"/>
      <c r="N18" s="269"/>
    </row>
    <row r="19" spans="6:14">
      <c r="F19" s="269"/>
      <c r="G19" s="269"/>
      <c r="H19" s="269"/>
      <c r="I19" s="269"/>
      <c r="J19" s="269"/>
      <c r="K19" s="269"/>
      <c r="L19" s="269"/>
      <c r="M19" s="269"/>
      <c r="N19" s="269"/>
    </row>
    <row r="20" spans="6:14">
      <c r="F20" s="269"/>
      <c r="G20" s="269"/>
      <c r="H20" s="269"/>
      <c r="I20" s="269"/>
      <c r="J20" s="269"/>
      <c r="K20" s="269"/>
      <c r="L20" s="269"/>
      <c r="M20" s="269"/>
      <c r="N20" s="269"/>
    </row>
    <row r="21" spans="6:14">
      <c r="F21" s="269"/>
      <c r="G21" s="269"/>
      <c r="H21" s="269"/>
      <c r="I21" s="269"/>
      <c r="J21" s="269"/>
      <c r="K21" s="269"/>
      <c r="L21" s="269"/>
      <c r="M21" s="269"/>
      <c r="N21" s="269"/>
    </row>
    <row r="22" spans="6:14">
      <c r="F22" s="269"/>
      <c r="G22" s="269"/>
      <c r="H22" s="269"/>
      <c r="I22" s="269"/>
      <c r="J22" s="269"/>
      <c r="K22" s="269"/>
      <c r="L22" s="269"/>
      <c r="M22" s="269"/>
      <c r="N22" s="269"/>
    </row>
    <row r="23" spans="6:14">
      <c r="F23" s="269"/>
      <c r="G23" s="269"/>
      <c r="H23" s="269"/>
      <c r="I23" s="269"/>
      <c r="J23" s="269"/>
      <c r="K23" s="269"/>
      <c r="L23" s="269"/>
      <c r="M23" s="269"/>
      <c r="N23" s="269"/>
    </row>
    <row r="24" spans="6:14">
      <c r="F24" s="269"/>
      <c r="G24" s="269"/>
      <c r="H24" s="269"/>
      <c r="I24" s="269"/>
      <c r="J24" s="269"/>
      <c r="K24" s="269"/>
      <c r="L24" s="269"/>
      <c r="M24" s="269"/>
      <c r="N24" s="269"/>
    </row>
    <row r="25" spans="6:14">
      <c r="F25" s="269"/>
      <c r="G25" s="269"/>
      <c r="H25" s="269"/>
      <c r="I25" s="269"/>
      <c r="J25" s="269"/>
      <c r="K25" s="269"/>
      <c r="L25" s="269"/>
      <c r="M25" s="269"/>
      <c r="N25" s="269"/>
    </row>
  </sheetData>
  <pageMargins left="0.7" right="0.7" top="0.75" bottom="0.75" header="0.3" footer="0.3"/>
  <pageSetup scale="6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Table_S1</vt:lpstr>
      <vt:lpstr>Table_S2</vt:lpstr>
      <vt:lpstr>Table_S3</vt:lpstr>
      <vt:lpstr>Table_S4</vt:lpstr>
      <vt:lpstr>Table_S5</vt:lpstr>
      <vt:lpstr>Table S6</vt:lpstr>
      <vt:lpstr>Table S7</vt:lpstr>
      <vt:lpstr>Table S8</vt:lpstr>
      <vt:lpstr>Table S9</vt:lpstr>
      <vt:lpstr>Table_S3!Print_Area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Young</dc:creator>
  <cp:lastModifiedBy>Nicolas Young</cp:lastModifiedBy>
  <cp:lastPrinted>2020-08-28T13:07:07Z</cp:lastPrinted>
  <dcterms:created xsi:type="dcterms:W3CDTF">2014-11-13T21:35:22Z</dcterms:created>
  <dcterms:modified xsi:type="dcterms:W3CDTF">2021-02-12T01:32:05Z</dcterms:modified>
</cp:coreProperties>
</file>