
<file path=[Content_Types].xml><?xml version="1.0" encoding="utf-8"?>
<Types xmlns="http://schemas.openxmlformats.org/package/2006/content-types">
  <Default Extension="rels" ContentType="application/vnd.openxmlformats-package.relationships+xml"/>
  <Default Extension="xml" ContentType="application/xml"/>
  <Default Extension="ti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20115" windowHeight="7935"/>
  </bookViews>
  <sheets>
    <sheet name="Jack-knife test" sheetId="1" r:id="rId1"/>
    <sheet name="Plots of proxies overlain...." sheetId="2" r:id="rId2"/>
  </sheets>
  <definedNames>
    <definedName name="eof_mode_1_jack_knife_proper" localSheetId="0">'Jack-knife test'!$C$3:$W$14</definedName>
    <definedName name="exp_var_mode1_proper_jack_knife_proper_1" localSheetId="0">'Jack-knife test'!$O$3:$O$14</definedName>
    <definedName name="exp_var_mode2_proper_jack_knife_proper_1" localSheetId="0">'Jack-knife test'!$O$3:$O$14</definedName>
    <definedName name="exp_var_mode2_proper_jack_knife_proper_2" localSheetId="0">'Jack-knife test'!$O$22:$O$33</definedName>
  </definedNames>
  <calcPr calcId="145621"/>
</workbook>
</file>

<file path=xl/calcChain.xml><?xml version="1.0" encoding="utf-8"?>
<calcChain xmlns="http://schemas.openxmlformats.org/spreadsheetml/2006/main">
  <c r="O52" i="1" l="1"/>
  <c r="O34" i="1"/>
  <c r="M36" i="1"/>
  <c r="L36" i="1"/>
  <c r="K36" i="1"/>
  <c r="J36" i="1"/>
  <c r="I36" i="1"/>
  <c r="H36" i="1"/>
  <c r="G36" i="1"/>
  <c r="F36" i="1"/>
  <c r="E36" i="1"/>
  <c r="D36" i="1"/>
  <c r="C36" i="1"/>
  <c r="B36" i="1"/>
  <c r="M35" i="1"/>
  <c r="L35" i="1"/>
  <c r="K35" i="1"/>
  <c r="J35" i="1"/>
  <c r="I35" i="1"/>
  <c r="H35" i="1"/>
  <c r="G35" i="1"/>
  <c r="F35" i="1"/>
  <c r="E35" i="1"/>
  <c r="D35" i="1"/>
  <c r="C35" i="1"/>
  <c r="B35" i="1"/>
  <c r="P33" i="1"/>
  <c r="P32" i="1"/>
  <c r="P31" i="1"/>
  <c r="P30" i="1"/>
  <c r="P29" i="1"/>
  <c r="P28" i="1"/>
  <c r="P27" i="1"/>
  <c r="P26" i="1"/>
  <c r="P25" i="1"/>
  <c r="P24" i="1"/>
  <c r="P23" i="1"/>
  <c r="P22" i="1"/>
  <c r="P4" i="1"/>
  <c r="P5" i="1"/>
  <c r="P6" i="1"/>
  <c r="P7" i="1"/>
  <c r="P8" i="1"/>
  <c r="P9" i="1"/>
  <c r="P10" i="1"/>
  <c r="P11" i="1"/>
  <c r="P12" i="1"/>
  <c r="P13" i="1"/>
  <c r="P14" i="1"/>
  <c r="P3" i="1"/>
  <c r="O15" i="1"/>
  <c r="C17" i="1"/>
  <c r="D17" i="1"/>
  <c r="E17" i="1"/>
  <c r="F17" i="1"/>
  <c r="G17" i="1"/>
  <c r="H17" i="1"/>
  <c r="I17" i="1"/>
  <c r="J17" i="1"/>
  <c r="K17" i="1"/>
  <c r="L17" i="1"/>
  <c r="M17" i="1"/>
  <c r="B17" i="1"/>
  <c r="C16" i="1"/>
  <c r="D16" i="1"/>
  <c r="E16" i="1"/>
  <c r="F16" i="1"/>
  <c r="G16" i="1"/>
  <c r="H16" i="1"/>
  <c r="I16" i="1"/>
  <c r="J16" i="1"/>
  <c r="K16" i="1"/>
  <c r="L16" i="1"/>
  <c r="M16" i="1"/>
  <c r="B16" i="1"/>
</calcChain>
</file>

<file path=xl/connections.xml><?xml version="1.0" encoding="utf-8"?>
<connections xmlns="http://schemas.openxmlformats.org/spreadsheetml/2006/main">
  <connection id="1" name="eof_mode_1_jack_knife_proper" type="6" refreshedVersion="4" background="1" saveData="1">
    <textPr codePage="437" sourceFile="C:\Users\Brian\Documents\phd\land_precip_proxies\EOF\1000_3000\for_production\eof_mode_1_jack_knife_proper.txt" comma="1">
      <textFields count="11">
        <textField/>
        <textField/>
        <textField/>
        <textField/>
        <textField/>
        <textField/>
        <textField/>
        <textField/>
        <textField/>
        <textField/>
        <textField/>
      </textFields>
    </textPr>
  </connection>
  <connection id="2" name="exp_var_mode1_proper_jack_knife_proper1" type="6" refreshedVersion="4" background="1" saveData="1">
    <textPr codePage="437" sourceFile="C:\Users\Brian\Documents\phd\land_precip_proxies\EOF\1000_3000\for_production\exp_var_mode1_proper_jack_knife_proper.txt" comma="1">
      <textFields>
        <textField/>
      </textFields>
    </textPr>
  </connection>
  <connection id="3" name="exp_var_mode2_proper_jack_knife_proper11" type="6" refreshedVersion="4" background="1" saveData="1">
    <textPr codePage="437" sourceFile="C:\Users\Brian\Documents\phd\land_precip_proxies\EOF\1000_3000\for_production\exp_var_mode2_proper_jack_knife_proper.txt">
      <textFields>
        <textField/>
      </textFields>
    </textPr>
  </connection>
</connections>
</file>

<file path=xl/sharedStrings.xml><?xml version="1.0" encoding="utf-8"?>
<sst xmlns="http://schemas.openxmlformats.org/spreadsheetml/2006/main" count="104" uniqueCount="22">
  <si>
    <t>a</t>
  </si>
  <si>
    <t>b</t>
  </si>
  <si>
    <t>c</t>
  </si>
  <si>
    <t>d</t>
  </si>
  <si>
    <t>e</t>
  </si>
  <si>
    <t>f</t>
  </si>
  <si>
    <t>g</t>
  </si>
  <si>
    <t>h</t>
  </si>
  <si>
    <t>i</t>
  </si>
  <si>
    <t>j</t>
  </si>
  <si>
    <t>k</t>
  </si>
  <si>
    <t>l</t>
  </si>
  <si>
    <t>Explained Variance</t>
  </si>
  <si>
    <t>Average explained variance =</t>
  </si>
  <si>
    <t>Included in interpretation = 1</t>
  </si>
  <si>
    <t>Exp_var EOF 1 + EOF2</t>
  </si>
  <si>
    <t xml:space="preserve"> EOF1 + EOF2</t>
  </si>
  <si>
    <t>EOF 1</t>
  </si>
  <si>
    <t>EOF 2</t>
  </si>
  <si>
    <t>Record removed</t>
  </si>
  <si>
    <t>Average loading</t>
  </si>
  <si>
    <t>Std_dev loading</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</si>
</sst>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style="thin">
        <color auto="1"/>
      </top>
      <bottom/>
      <diagonal/>
    </border>
    <border>
      <left/>
      <right/>
      <top/>
      <bottom style="thin">
        <color auto="1"/>
      </bottom>
      <diagonal/>
    </border>
  </borders>
  <cellStyleXfs count="1">
    <xf numFmtId="0" fontId="0" fillId="0" borderId="0"/>
  </cellStyleXfs>
  <cellXfs count="23">
    <xf numFmtId="0" fontId="0" fillId="0" borderId="0" xfId="0"/>
    <xf numFmtId="2" fontId="0" fillId="0" borderId="0" xfId="0" applyNumberFormat="1"/>
    <xf numFmtId="0" fontId="0" fillId="0" borderId="0" xfId="0" applyAlignment="1">
      <alignment horizontal="center"/>
    </xf>
    <xf numFmtId="0" fontId="1" fillId="0" borderId="0" xfId="0" applyFont="1"/>
    <xf numFmtId="2" fontId="0" fillId="2" borderId="0" xfId="0" applyNumberFormat="1" applyFill="1"/>
    <xf numFmtId="0" fontId="1" fillId="0" borderId="0" xfId="0" applyFont="1" applyAlignment="1">
      <alignment horizontal="center"/>
    </xf>
    <xf numFmtId="1" fontId="0" fillId="0" borderId="0" xfId="0" applyNumberFormat="1" applyAlignment="1">
      <alignment horizontal="center"/>
    </xf>
    <xf numFmtId="1" fontId="0" fillId="2" borderId="0" xfId="0" applyNumberFormat="1" applyFill="1" applyAlignment="1">
      <alignment horizontal="center"/>
    </xf>
    <xf numFmtId="0" fontId="0" fillId="2" borderId="0" xfId="0" applyFill="1" applyAlignment="1">
      <alignment horizontal="center"/>
    </xf>
    <xf numFmtId="0" fontId="0" fillId="0" borderId="1" xfId="0" applyBorder="1"/>
    <xf numFmtId="0" fontId="0" fillId="0" borderId="2" xfId="0" applyBorder="1"/>
    <xf numFmtId="0" fontId="1" fillId="0" borderId="2" xfId="0" applyFont="1" applyBorder="1" applyAlignment="1">
      <alignment horizontal="center"/>
    </xf>
    <xf numFmtId="0" fontId="1" fillId="0" borderId="2" xfId="0" applyFont="1" applyBorder="1"/>
    <xf numFmtId="0" fontId="1" fillId="0" borderId="1" xfId="0" applyFont="1" applyBorder="1"/>
    <xf numFmtId="0" fontId="0" fillId="0" borderId="1" xfId="0" applyBorder="1" applyAlignment="1">
      <alignment horizontal="center"/>
    </xf>
    <xf numFmtId="0" fontId="0" fillId="0" borderId="2" xfId="0" applyBorder="1" applyAlignment="1">
      <alignment horizontal="center"/>
    </xf>
    <xf numFmtId="0" fontId="1" fillId="0" borderId="0" xfId="0" applyFont="1" applyBorder="1"/>
    <xf numFmtId="2" fontId="0" fillId="0" borderId="0" xfId="0" applyNumberFormat="1" applyBorder="1"/>
    <xf numFmtId="0" fontId="0" fillId="0" borderId="0" xfId="0" applyBorder="1"/>
    <xf numFmtId="0" fontId="0" fillId="0" borderId="0" xfId="0" applyBorder="1" applyAlignment="1">
      <alignment horizontal="center"/>
    </xf>
    <xf numFmtId="2" fontId="0" fillId="0" borderId="2" xfId="0" applyNumberFormat="1" applyBorder="1"/>
    <xf numFmtId="2" fontId="0" fillId="2" borderId="2" xfId="0" applyNumberFormat="1" applyFill="1" applyBorder="1"/>
    <xf numFmtId="0" fontId="2"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drawings/_rels/drawing2.xml.rels><?xml version="1.0" encoding="UTF-8" standalone="yes"?>
<Relationships xmlns="http://schemas.openxmlformats.org/package/2006/relationships"><Relationship Id="rId8" Type="http://schemas.openxmlformats.org/officeDocument/2006/relationships/image" Target="../media/image8.tif"/><Relationship Id="rId3" Type="http://schemas.openxmlformats.org/officeDocument/2006/relationships/image" Target="../media/image3.tif"/><Relationship Id="rId7" Type="http://schemas.openxmlformats.org/officeDocument/2006/relationships/image" Target="../media/image7.tif"/><Relationship Id="rId12" Type="http://schemas.openxmlformats.org/officeDocument/2006/relationships/image" Target="../media/image12.tif"/><Relationship Id="rId2" Type="http://schemas.openxmlformats.org/officeDocument/2006/relationships/image" Target="../media/image2.tif"/><Relationship Id="rId1" Type="http://schemas.openxmlformats.org/officeDocument/2006/relationships/image" Target="../media/image1.tif"/><Relationship Id="rId6" Type="http://schemas.openxmlformats.org/officeDocument/2006/relationships/image" Target="../media/image6.tif"/><Relationship Id="rId11" Type="http://schemas.openxmlformats.org/officeDocument/2006/relationships/image" Target="../media/image11.tif"/><Relationship Id="rId5" Type="http://schemas.openxmlformats.org/officeDocument/2006/relationships/image" Target="../media/image5.tif"/><Relationship Id="rId10" Type="http://schemas.openxmlformats.org/officeDocument/2006/relationships/image" Target="../media/image10.tif"/><Relationship Id="rId4" Type="http://schemas.openxmlformats.org/officeDocument/2006/relationships/image" Target="../media/image4.tif"/><Relationship Id="rId9" Type="http://schemas.openxmlformats.org/officeDocument/2006/relationships/image" Target="../media/image9.tif"/></Relationships>
</file>

<file path=xl/drawings/drawing1.xml><?xml version="1.0" encoding="utf-8"?>
<xdr:wsDr xmlns:xdr="http://schemas.openxmlformats.org/drawingml/2006/spreadsheetDrawing" xmlns:a="http://schemas.openxmlformats.org/drawingml/2006/main">
  <xdr:twoCellAnchor>
    <xdr:from>
      <xdr:col>16</xdr:col>
      <xdr:colOff>142875</xdr:colOff>
      <xdr:row>1</xdr:row>
      <xdr:rowOff>0</xdr:rowOff>
    </xdr:from>
    <xdr:to>
      <xdr:col>20</xdr:col>
      <xdr:colOff>428625</xdr:colOff>
      <xdr:row>30</xdr:row>
      <xdr:rowOff>76200</xdr:rowOff>
    </xdr:to>
    <xdr:sp macro="" textlink="">
      <xdr:nvSpPr>
        <xdr:cNvPr id="2" name="TextBox 1"/>
        <xdr:cNvSpPr txBox="1"/>
      </xdr:nvSpPr>
      <xdr:spPr>
        <a:xfrm>
          <a:off x="13363575" y="266700"/>
          <a:ext cx="2686050" cy="5676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Details</a:t>
          </a:r>
          <a:r>
            <a:rPr lang="en-GB" sz="1100" b="1" baseline="0">
              <a:solidFill>
                <a:schemeClr val="dk1"/>
              </a:solidFill>
              <a:effectLst/>
              <a:latin typeface="+mn-lt"/>
              <a:ea typeface="+mn-ea"/>
              <a:cs typeface="+mn-cs"/>
            </a:rPr>
            <a:t> of Jack-knife procedure</a:t>
          </a:r>
          <a:endParaRPr lang="en-GB" sz="1100" b="1">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Given that we had only 12 time series to use as input to the EOF in contrast with a gridded dataset consisting of many hundreds of ‘time series’, it was important to test that the output statistics from the EOF were not affected by over-fitting caused by an outlier in the input variable set. To test for over-fitting a jack-knife resampling test was carried out whereby the EOF was repeated 12 times, removing 1 proxy each time. The average loading values and standard deviation among the jack</a:t>
          </a:r>
          <a:r>
            <a:rPr lang="en-GB" sz="1100" baseline="0">
              <a:solidFill>
                <a:schemeClr val="dk1"/>
              </a:solidFill>
              <a:effectLst/>
              <a:latin typeface="+mn-lt"/>
              <a:ea typeface="+mn-ea"/>
              <a:cs typeface="+mn-cs"/>
            </a:rPr>
            <a:t>-knife EOFs are given.as are the eigenvalues for each jack-knife EOF. </a:t>
          </a:r>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assist in the interpretation of the loading patterns generated in each mode, it is desirable to apply a criterion that confines interpretation to proxy records that have the greatest contribution to each principal component. Based on jack-knife resampling of the EOF, those records that increased the average explained variability of EOF1 (EOF2) when removed were deemed to have low contribution to the variability explained by EOF1 (EOF2). Thus we confined our interpretations to the loading patterns of records that reduced the average explained variability of EOF1 (EOF2) when removed from the jack-knife EOF. </a:t>
          </a: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285750</xdr:colOff>
      <xdr:row>25</xdr:row>
      <xdr:rowOff>54478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937750" cy="4816978"/>
        </a:xfrm>
        <a:prstGeom prst="rect">
          <a:avLst/>
        </a:prstGeom>
      </xdr:spPr>
    </xdr:pic>
    <xdr:clientData/>
  </xdr:twoCellAnchor>
  <xdr:twoCellAnchor editAs="oneCell">
    <xdr:from>
      <xdr:col>16</xdr:col>
      <xdr:colOff>285750</xdr:colOff>
      <xdr:row>0</xdr:row>
      <xdr:rowOff>0</xdr:rowOff>
    </xdr:from>
    <xdr:to>
      <xdr:col>33</xdr:col>
      <xdr:colOff>88900</xdr:colOff>
      <xdr:row>25</xdr:row>
      <xdr:rowOff>64354</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937750" y="0"/>
          <a:ext cx="10058400" cy="4826854"/>
        </a:xfrm>
        <a:prstGeom prst="rect">
          <a:avLst/>
        </a:prstGeom>
      </xdr:spPr>
    </xdr:pic>
    <xdr:clientData/>
  </xdr:twoCellAnchor>
  <xdr:twoCellAnchor editAs="oneCell">
    <xdr:from>
      <xdr:col>33</xdr:col>
      <xdr:colOff>158750</xdr:colOff>
      <xdr:row>0</xdr:row>
      <xdr:rowOff>0</xdr:rowOff>
    </xdr:from>
    <xdr:to>
      <xdr:col>49</xdr:col>
      <xdr:colOff>565150</xdr:colOff>
      <xdr:row>25</xdr:row>
      <xdr:rowOff>64354</xdr:rowOff>
    </xdr:to>
    <xdr:pic>
      <xdr:nvPicPr>
        <xdr:cNvPr id="4" name="Pictur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0066000" y="0"/>
          <a:ext cx="10058400" cy="4826854"/>
        </a:xfrm>
        <a:prstGeom prst="rect">
          <a:avLst/>
        </a:prstGeom>
      </xdr:spPr>
    </xdr:pic>
    <xdr:clientData/>
  </xdr:twoCellAnchor>
  <xdr:twoCellAnchor editAs="oneCell">
    <xdr:from>
      <xdr:col>0</xdr:col>
      <xdr:colOff>0</xdr:colOff>
      <xdr:row>28</xdr:row>
      <xdr:rowOff>63500</xdr:rowOff>
    </xdr:from>
    <xdr:to>
      <xdr:col>16</xdr:col>
      <xdr:colOff>406400</xdr:colOff>
      <xdr:row>53</xdr:row>
      <xdr:rowOff>127854</xdr:rowOff>
    </xdr:to>
    <xdr:pic>
      <xdr:nvPicPr>
        <xdr:cNvPr id="5" name="Picture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5397500"/>
          <a:ext cx="10058400" cy="4826854"/>
        </a:xfrm>
        <a:prstGeom prst="rect">
          <a:avLst/>
        </a:prstGeom>
      </xdr:spPr>
    </xdr:pic>
    <xdr:clientData/>
  </xdr:twoCellAnchor>
  <xdr:twoCellAnchor editAs="oneCell">
    <xdr:from>
      <xdr:col>16</xdr:col>
      <xdr:colOff>317500</xdr:colOff>
      <xdr:row>28</xdr:row>
      <xdr:rowOff>0</xdr:rowOff>
    </xdr:from>
    <xdr:to>
      <xdr:col>33</xdr:col>
      <xdr:colOff>120650</xdr:colOff>
      <xdr:row>53</xdr:row>
      <xdr:rowOff>64354</xdr:rowOff>
    </xdr:to>
    <xdr:pic>
      <xdr:nvPicPr>
        <xdr:cNvPr id="6" name="Picture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69500" y="5334000"/>
          <a:ext cx="10058400" cy="4826854"/>
        </a:xfrm>
        <a:prstGeom prst="rect">
          <a:avLst/>
        </a:prstGeom>
      </xdr:spPr>
    </xdr:pic>
    <xdr:clientData/>
  </xdr:twoCellAnchor>
  <xdr:twoCellAnchor editAs="oneCell">
    <xdr:from>
      <xdr:col>33</xdr:col>
      <xdr:colOff>222250</xdr:colOff>
      <xdr:row>25</xdr:row>
      <xdr:rowOff>127000</xdr:rowOff>
    </xdr:from>
    <xdr:to>
      <xdr:col>50</xdr:col>
      <xdr:colOff>25400</xdr:colOff>
      <xdr:row>51</xdr:row>
      <xdr:rowOff>854</xdr:rowOff>
    </xdr:to>
    <xdr:pic>
      <xdr:nvPicPr>
        <xdr:cNvPr id="7" name="Picture 6"/>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0129500" y="4889500"/>
          <a:ext cx="10058400" cy="4826854"/>
        </a:xfrm>
        <a:prstGeom prst="rect">
          <a:avLst/>
        </a:prstGeom>
      </xdr:spPr>
    </xdr:pic>
    <xdr:clientData/>
  </xdr:twoCellAnchor>
  <xdr:twoCellAnchor editAs="oneCell">
    <xdr:from>
      <xdr:col>0</xdr:col>
      <xdr:colOff>0</xdr:colOff>
      <xdr:row>52</xdr:row>
      <xdr:rowOff>127000</xdr:rowOff>
    </xdr:from>
    <xdr:to>
      <xdr:col>16</xdr:col>
      <xdr:colOff>406400</xdr:colOff>
      <xdr:row>78</xdr:row>
      <xdr:rowOff>854</xdr:rowOff>
    </xdr:to>
    <xdr:pic>
      <xdr:nvPicPr>
        <xdr:cNvPr id="8" name="Picture 7"/>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0033000"/>
          <a:ext cx="10058400" cy="4826854"/>
        </a:xfrm>
        <a:prstGeom prst="rect">
          <a:avLst/>
        </a:prstGeom>
      </xdr:spPr>
    </xdr:pic>
    <xdr:clientData/>
  </xdr:twoCellAnchor>
  <xdr:twoCellAnchor editAs="oneCell">
    <xdr:from>
      <xdr:col>16</xdr:col>
      <xdr:colOff>285750</xdr:colOff>
      <xdr:row>53</xdr:row>
      <xdr:rowOff>0</xdr:rowOff>
    </xdr:from>
    <xdr:to>
      <xdr:col>33</xdr:col>
      <xdr:colOff>88900</xdr:colOff>
      <xdr:row>78</xdr:row>
      <xdr:rowOff>64354</xdr:rowOff>
    </xdr:to>
    <xdr:pic>
      <xdr:nvPicPr>
        <xdr:cNvPr id="9" name="Picture 8"/>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9937750" y="10096500"/>
          <a:ext cx="10058400" cy="4826854"/>
        </a:xfrm>
        <a:prstGeom prst="rect">
          <a:avLst/>
        </a:prstGeom>
      </xdr:spPr>
    </xdr:pic>
    <xdr:clientData/>
  </xdr:twoCellAnchor>
  <xdr:twoCellAnchor editAs="oneCell">
    <xdr:from>
      <xdr:col>33</xdr:col>
      <xdr:colOff>254000</xdr:colOff>
      <xdr:row>53</xdr:row>
      <xdr:rowOff>31750</xdr:rowOff>
    </xdr:from>
    <xdr:to>
      <xdr:col>50</xdr:col>
      <xdr:colOff>57150</xdr:colOff>
      <xdr:row>78</xdr:row>
      <xdr:rowOff>96104</xdr:rowOff>
    </xdr:to>
    <xdr:pic>
      <xdr:nvPicPr>
        <xdr:cNvPr id="10" name="Picture 9"/>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20161250" y="10128250"/>
          <a:ext cx="10058400" cy="4826854"/>
        </a:xfrm>
        <a:prstGeom prst="rect">
          <a:avLst/>
        </a:prstGeom>
      </xdr:spPr>
    </xdr:pic>
    <xdr:clientData/>
  </xdr:twoCellAnchor>
  <xdr:twoCellAnchor editAs="oneCell">
    <xdr:from>
      <xdr:col>0</xdr:col>
      <xdr:colOff>0</xdr:colOff>
      <xdr:row>78</xdr:row>
      <xdr:rowOff>95250</xdr:rowOff>
    </xdr:from>
    <xdr:to>
      <xdr:col>16</xdr:col>
      <xdr:colOff>406400</xdr:colOff>
      <xdr:row>103</xdr:row>
      <xdr:rowOff>159604</xdr:rowOff>
    </xdr:to>
    <xdr:pic>
      <xdr:nvPicPr>
        <xdr:cNvPr id="11" name="Picture 10"/>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0" y="14954250"/>
          <a:ext cx="10058400" cy="4826854"/>
        </a:xfrm>
        <a:prstGeom prst="rect">
          <a:avLst/>
        </a:prstGeom>
      </xdr:spPr>
    </xdr:pic>
    <xdr:clientData/>
  </xdr:twoCellAnchor>
  <xdr:twoCellAnchor editAs="oneCell">
    <xdr:from>
      <xdr:col>16</xdr:col>
      <xdr:colOff>317500</xdr:colOff>
      <xdr:row>79</xdr:row>
      <xdr:rowOff>0</xdr:rowOff>
    </xdr:from>
    <xdr:to>
      <xdr:col>33</xdr:col>
      <xdr:colOff>120650</xdr:colOff>
      <xdr:row>104</xdr:row>
      <xdr:rowOff>64354</xdr:rowOff>
    </xdr:to>
    <xdr:pic>
      <xdr:nvPicPr>
        <xdr:cNvPr id="12" name="Picture 11"/>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9969500" y="15049500"/>
          <a:ext cx="10058400" cy="4826854"/>
        </a:xfrm>
        <a:prstGeom prst="rect">
          <a:avLst/>
        </a:prstGeom>
      </xdr:spPr>
    </xdr:pic>
    <xdr:clientData/>
  </xdr:twoCellAnchor>
  <xdr:twoCellAnchor editAs="oneCell">
    <xdr:from>
      <xdr:col>33</xdr:col>
      <xdr:colOff>254000</xdr:colOff>
      <xdr:row>78</xdr:row>
      <xdr:rowOff>127000</xdr:rowOff>
    </xdr:from>
    <xdr:to>
      <xdr:col>50</xdr:col>
      <xdr:colOff>57150</xdr:colOff>
      <xdr:row>104</xdr:row>
      <xdr:rowOff>854</xdr:rowOff>
    </xdr:to>
    <xdr:pic>
      <xdr:nvPicPr>
        <xdr:cNvPr id="13" name="Picture 12"/>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20161250" y="14986000"/>
          <a:ext cx="10058400" cy="4826854"/>
        </a:xfrm>
        <a:prstGeom prst="rect">
          <a:avLst/>
        </a:prstGeom>
      </xdr:spPr>
    </xdr:pic>
    <xdr:clientData/>
  </xdr:twoCellAnchor>
  <xdr:twoCellAnchor>
    <xdr:from>
      <xdr:col>13</xdr:col>
      <xdr:colOff>0</xdr:colOff>
      <xdr:row>2</xdr:row>
      <xdr:rowOff>95250</xdr:rowOff>
    </xdr:from>
    <xdr:to>
      <xdr:col>14</xdr:col>
      <xdr:colOff>190500</xdr:colOff>
      <xdr:row>7</xdr:row>
      <xdr:rowOff>158750</xdr:rowOff>
    </xdr:to>
    <xdr:sp macro="" textlink="">
      <xdr:nvSpPr>
        <xdr:cNvPr id="14" name="TextBox 13"/>
        <xdr:cNvSpPr txBox="1"/>
      </xdr:nvSpPr>
      <xdr:spPr>
        <a:xfrm>
          <a:off x="7842250" y="4762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a</a:t>
          </a:r>
        </a:p>
      </xdr:txBody>
    </xdr:sp>
    <xdr:clientData/>
  </xdr:twoCellAnchor>
  <xdr:twoCellAnchor>
    <xdr:from>
      <xdr:col>30</xdr:col>
      <xdr:colOff>88900</xdr:colOff>
      <xdr:row>2</xdr:row>
      <xdr:rowOff>57150</xdr:rowOff>
    </xdr:from>
    <xdr:to>
      <xdr:col>31</xdr:col>
      <xdr:colOff>279400</xdr:colOff>
      <xdr:row>7</xdr:row>
      <xdr:rowOff>120650</xdr:rowOff>
    </xdr:to>
    <xdr:sp macro="" textlink="">
      <xdr:nvSpPr>
        <xdr:cNvPr id="15" name="TextBox 14"/>
        <xdr:cNvSpPr txBox="1"/>
      </xdr:nvSpPr>
      <xdr:spPr>
        <a:xfrm>
          <a:off x="18186400" y="4381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b</a:t>
          </a:r>
        </a:p>
      </xdr:txBody>
    </xdr:sp>
    <xdr:clientData/>
  </xdr:twoCellAnchor>
  <xdr:twoCellAnchor>
    <xdr:from>
      <xdr:col>46</xdr:col>
      <xdr:colOff>304800</xdr:colOff>
      <xdr:row>2</xdr:row>
      <xdr:rowOff>146050</xdr:rowOff>
    </xdr:from>
    <xdr:to>
      <xdr:col>47</xdr:col>
      <xdr:colOff>495300</xdr:colOff>
      <xdr:row>8</xdr:row>
      <xdr:rowOff>19050</xdr:rowOff>
    </xdr:to>
    <xdr:sp macro="" textlink="">
      <xdr:nvSpPr>
        <xdr:cNvPr id="16" name="TextBox 15"/>
        <xdr:cNvSpPr txBox="1"/>
      </xdr:nvSpPr>
      <xdr:spPr>
        <a:xfrm>
          <a:off x="28054300" y="5270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c</a:t>
          </a:r>
        </a:p>
      </xdr:txBody>
    </xdr:sp>
    <xdr:clientData/>
  </xdr:twoCellAnchor>
  <xdr:twoCellAnchor>
    <xdr:from>
      <xdr:col>12</xdr:col>
      <xdr:colOff>584200</xdr:colOff>
      <xdr:row>26</xdr:row>
      <xdr:rowOff>76200</xdr:rowOff>
    </xdr:from>
    <xdr:to>
      <xdr:col>14</xdr:col>
      <xdr:colOff>171450</xdr:colOff>
      <xdr:row>31</xdr:row>
      <xdr:rowOff>139700</xdr:rowOff>
    </xdr:to>
    <xdr:sp macro="" textlink="">
      <xdr:nvSpPr>
        <xdr:cNvPr id="17" name="TextBox 16"/>
        <xdr:cNvSpPr txBox="1"/>
      </xdr:nvSpPr>
      <xdr:spPr>
        <a:xfrm>
          <a:off x="7823200" y="502920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d</a:t>
          </a:r>
        </a:p>
      </xdr:txBody>
    </xdr:sp>
    <xdr:clientData/>
  </xdr:twoCellAnchor>
  <xdr:twoCellAnchor>
    <xdr:from>
      <xdr:col>29</xdr:col>
      <xdr:colOff>482600</xdr:colOff>
      <xdr:row>27</xdr:row>
      <xdr:rowOff>69850</xdr:rowOff>
    </xdr:from>
    <xdr:to>
      <xdr:col>31</xdr:col>
      <xdr:colOff>69850</xdr:colOff>
      <xdr:row>32</xdr:row>
      <xdr:rowOff>133350</xdr:rowOff>
    </xdr:to>
    <xdr:sp macro="" textlink="">
      <xdr:nvSpPr>
        <xdr:cNvPr id="18" name="TextBox 17"/>
        <xdr:cNvSpPr txBox="1"/>
      </xdr:nvSpPr>
      <xdr:spPr>
        <a:xfrm>
          <a:off x="17976850" y="52133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e</a:t>
          </a:r>
        </a:p>
      </xdr:txBody>
    </xdr:sp>
    <xdr:clientData/>
  </xdr:twoCellAnchor>
  <xdr:twoCellAnchor>
    <xdr:from>
      <xdr:col>46</xdr:col>
      <xdr:colOff>381000</xdr:colOff>
      <xdr:row>27</xdr:row>
      <xdr:rowOff>0</xdr:rowOff>
    </xdr:from>
    <xdr:to>
      <xdr:col>47</xdr:col>
      <xdr:colOff>571500</xdr:colOff>
      <xdr:row>32</xdr:row>
      <xdr:rowOff>63500</xdr:rowOff>
    </xdr:to>
    <xdr:sp macro="" textlink="">
      <xdr:nvSpPr>
        <xdr:cNvPr id="19" name="TextBox 18"/>
        <xdr:cNvSpPr txBox="1"/>
      </xdr:nvSpPr>
      <xdr:spPr>
        <a:xfrm>
          <a:off x="28130500" y="514350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f</a:t>
          </a:r>
        </a:p>
      </xdr:txBody>
    </xdr:sp>
    <xdr:clientData/>
  </xdr:twoCellAnchor>
  <xdr:twoCellAnchor>
    <xdr:from>
      <xdr:col>13</xdr:col>
      <xdr:colOff>120650</xdr:colOff>
      <xdr:row>53</xdr:row>
      <xdr:rowOff>184150</xdr:rowOff>
    </xdr:from>
    <xdr:to>
      <xdr:col>14</xdr:col>
      <xdr:colOff>311150</xdr:colOff>
      <xdr:row>59</xdr:row>
      <xdr:rowOff>57150</xdr:rowOff>
    </xdr:to>
    <xdr:sp macro="" textlink="">
      <xdr:nvSpPr>
        <xdr:cNvPr id="20" name="TextBox 19"/>
        <xdr:cNvSpPr txBox="1"/>
      </xdr:nvSpPr>
      <xdr:spPr>
        <a:xfrm>
          <a:off x="7962900" y="102806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g</a:t>
          </a:r>
        </a:p>
      </xdr:txBody>
    </xdr:sp>
    <xdr:clientData/>
  </xdr:twoCellAnchor>
  <xdr:twoCellAnchor>
    <xdr:from>
      <xdr:col>29</xdr:col>
      <xdr:colOff>463550</xdr:colOff>
      <xdr:row>54</xdr:row>
      <xdr:rowOff>114300</xdr:rowOff>
    </xdr:from>
    <xdr:to>
      <xdr:col>31</xdr:col>
      <xdr:colOff>50800</xdr:colOff>
      <xdr:row>59</xdr:row>
      <xdr:rowOff>177800</xdr:rowOff>
    </xdr:to>
    <xdr:sp macro="" textlink="">
      <xdr:nvSpPr>
        <xdr:cNvPr id="21" name="TextBox 20"/>
        <xdr:cNvSpPr txBox="1"/>
      </xdr:nvSpPr>
      <xdr:spPr>
        <a:xfrm>
          <a:off x="17957800" y="1040130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h</a:t>
          </a:r>
        </a:p>
      </xdr:txBody>
    </xdr:sp>
    <xdr:clientData/>
  </xdr:twoCellAnchor>
  <xdr:twoCellAnchor>
    <xdr:from>
      <xdr:col>46</xdr:col>
      <xdr:colOff>266700</xdr:colOff>
      <xdr:row>53</xdr:row>
      <xdr:rowOff>171450</xdr:rowOff>
    </xdr:from>
    <xdr:to>
      <xdr:col>47</xdr:col>
      <xdr:colOff>457200</xdr:colOff>
      <xdr:row>59</xdr:row>
      <xdr:rowOff>44450</xdr:rowOff>
    </xdr:to>
    <xdr:sp macro="" textlink="">
      <xdr:nvSpPr>
        <xdr:cNvPr id="22" name="TextBox 21"/>
        <xdr:cNvSpPr txBox="1"/>
      </xdr:nvSpPr>
      <xdr:spPr>
        <a:xfrm>
          <a:off x="28016200" y="102679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i</a:t>
          </a:r>
        </a:p>
      </xdr:txBody>
    </xdr:sp>
    <xdr:clientData/>
  </xdr:twoCellAnchor>
  <xdr:twoCellAnchor>
    <xdr:from>
      <xdr:col>13</xdr:col>
      <xdr:colOff>101600</xdr:colOff>
      <xdr:row>90</xdr:row>
      <xdr:rowOff>165100</xdr:rowOff>
    </xdr:from>
    <xdr:to>
      <xdr:col>14</xdr:col>
      <xdr:colOff>292100</xdr:colOff>
      <xdr:row>96</xdr:row>
      <xdr:rowOff>38100</xdr:rowOff>
    </xdr:to>
    <xdr:sp macro="" textlink="">
      <xdr:nvSpPr>
        <xdr:cNvPr id="23" name="TextBox 22"/>
        <xdr:cNvSpPr txBox="1"/>
      </xdr:nvSpPr>
      <xdr:spPr>
        <a:xfrm>
          <a:off x="7943850" y="1731010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j</a:t>
          </a:r>
        </a:p>
      </xdr:txBody>
    </xdr:sp>
    <xdr:clientData/>
  </xdr:twoCellAnchor>
  <xdr:twoCellAnchor>
    <xdr:from>
      <xdr:col>29</xdr:col>
      <xdr:colOff>285750</xdr:colOff>
      <xdr:row>80</xdr:row>
      <xdr:rowOff>31750</xdr:rowOff>
    </xdr:from>
    <xdr:to>
      <xdr:col>30</xdr:col>
      <xdr:colOff>476250</xdr:colOff>
      <xdr:row>85</xdr:row>
      <xdr:rowOff>95250</xdr:rowOff>
    </xdr:to>
    <xdr:sp macro="" textlink="">
      <xdr:nvSpPr>
        <xdr:cNvPr id="24" name="TextBox 23"/>
        <xdr:cNvSpPr txBox="1"/>
      </xdr:nvSpPr>
      <xdr:spPr>
        <a:xfrm>
          <a:off x="17780000" y="1527175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k</a:t>
          </a:r>
        </a:p>
      </xdr:txBody>
    </xdr:sp>
    <xdr:clientData/>
  </xdr:twoCellAnchor>
  <xdr:twoCellAnchor>
    <xdr:from>
      <xdr:col>46</xdr:col>
      <xdr:colOff>596900</xdr:colOff>
      <xdr:row>80</xdr:row>
      <xdr:rowOff>152400</xdr:rowOff>
    </xdr:from>
    <xdr:to>
      <xdr:col>48</xdr:col>
      <xdr:colOff>184150</xdr:colOff>
      <xdr:row>86</xdr:row>
      <xdr:rowOff>25400</xdr:rowOff>
    </xdr:to>
    <xdr:sp macro="" textlink="">
      <xdr:nvSpPr>
        <xdr:cNvPr id="25" name="TextBox 24"/>
        <xdr:cNvSpPr txBox="1"/>
      </xdr:nvSpPr>
      <xdr:spPr>
        <a:xfrm>
          <a:off x="28346400" y="15392400"/>
          <a:ext cx="79375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0"/>
            <a:t>L</a:t>
          </a:r>
        </a:p>
      </xdr:txBody>
    </xdr:sp>
    <xdr:clientData/>
  </xdr:twoCellAnchor>
  <xdr:twoCellAnchor>
    <xdr:from>
      <xdr:col>48</xdr:col>
      <xdr:colOff>587375</xdr:colOff>
      <xdr:row>1</xdr:row>
      <xdr:rowOff>15875</xdr:rowOff>
    </xdr:from>
    <xdr:to>
      <xdr:col>64</xdr:col>
      <xdr:colOff>539750</xdr:colOff>
      <xdr:row>28</xdr:row>
      <xdr:rowOff>95250</xdr:rowOff>
    </xdr:to>
    <xdr:sp macro="" textlink="">
      <xdr:nvSpPr>
        <xdr:cNvPr id="26" name="TextBox 25"/>
        <xdr:cNvSpPr txBox="1"/>
      </xdr:nvSpPr>
      <xdr:spPr>
        <a:xfrm>
          <a:off x="29543375" y="206375"/>
          <a:ext cx="9604375" cy="5222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4000"/>
            <a:t>Proxy records</a:t>
          </a:r>
          <a:r>
            <a:rPr lang="en-GB" sz="4000" baseline="0"/>
            <a:t> overlaid with the 1000 year running mean used in the EOF. In each case the period 3000-1000 yr BP was extracted from the running mean of the of the segment of the time series displayed here. For example in the case of record (a) the running mean was calculated between 30-4200 yr BP.</a:t>
          </a:r>
          <a:endParaRPr lang="en-GB" sz="4000"/>
        </a:p>
      </xdr:txBody>
    </xdr:sp>
    <xdr:clientData/>
  </xdr:twoCellAnchor>
</xdr:wsDr>
</file>

<file path=xl/queryTables/queryTable1.xml><?xml version="1.0" encoding="utf-8"?>
<queryTable xmlns="http://schemas.openxmlformats.org/spreadsheetml/2006/main" name="exp_var_mode2_proper_jack_knife_proper_2" connectionId="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exp_var_mode1_proper_jack_knife_proper_1" connectionId="2"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eof_mode_1_jack_knife_proper"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drawing" Target="../drawings/drawing1.xml"/><Relationship Id="rId4" Type="http://schemas.openxmlformats.org/officeDocument/2006/relationships/queryTable" Target="../queryTables/queryTable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tabSelected="1" zoomScale="80" zoomScaleNormal="80" workbookViewId="0">
      <selection activeCell="C38" sqref="C38"/>
    </sheetView>
  </sheetViews>
  <sheetFormatPr defaultRowHeight="15" x14ac:dyDescent="0.25"/>
  <cols>
    <col min="1" max="1" width="15.7109375" bestFit="1" customWidth="1"/>
    <col min="2" max="2" width="9.140625" customWidth="1"/>
    <col min="3" max="3" width="9" bestFit="1" customWidth="1"/>
    <col min="4" max="4" width="9" customWidth="1"/>
    <col min="5" max="5" width="9" bestFit="1" customWidth="1"/>
    <col min="6" max="6" width="9" customWidth="1"/>
    <col min="7" max="7" width="9" bestFit="1" customWidth="1"/>
    <col min="8" max="8" width="9" customWidth="1"/>
    <col min="9" max="9" width="9" bestFit="1" customWidth="1"/>
    <col min="10" max="10" width="9" customWidth="1"/>
    <col min="11" max="11" width="9" bestFit="1" customWidth="1"/>
    <col min="12" max="12" width="9" customWidth="1"/>
    <col min="13" max="13" width="9" bestFit="1" customWidth="1"/>
    <col min="14" max="14" width="27.42578125" bestFit="1" customWidth="1"/>
    <col min="15" max="15" width="19.7109375" bestFit="1" customWidth="1"/>
    <col min="16" max="16" width="27.28515625" bestFit="1" customWidth="1"/>
    <col min="17" max="17" width="9" bestFit="1" customWidth="1"/>
    <col min="18" max="18" width="9" customWidth="1"/>
    <col min="19" max="19" width="9" bestFit="1" customWidth="1"/>
    <col min="20" max="20" width="9" customWidth="1"/>
    <col min="21" max="21" width="9" bestFit="1" customWidth="1"/>
    <col min="22" max="22" width="9" customWidth="1"/>
    <col min="23" max="23" width="8.28515625" bestFit="1" customWidth="1"/>
  </cols>
  <sheetData>
    <row r="1" spans="1:26" ht="21" x14ac:dyDescent="0.35">
      <c r="A1" s="9"/>
      <c r="B1" s="22" t="s">
        <v>17</v>
      </c>
      <c r="C1" s="22"/>
      <c r="D1" s="22"/>
      <c r="E1" s="22"/>
      <c r="F1" s="22"/>
      <c r="G1" s="22"/>
      <c r="H1" s="22"/>
      <c r="I1" s="22"/>
      <c r="J1" s="22"/>
      <c r="K1" s="22"/>
      <c r="L1" s="22"/>
      <c r="M1" s="22"/>
      <c r="N1" s="9"/>
      <c r="O1" s="9"/>
      <c r="P1" s="9"/>
    </row>
    <row r="2" spans="1:26" x14ac:dyDescent="0.25">
      <c r="A2" s="11" t="s">
        <v>19</v>
      </c>
      <c r="B2" s="11" t="s">
        <v>0</v>
      </c>
      <c r="C2" s="11" t="s">
        <v>1</v>
      </c>
      <c r="D2" s="11" t="s">
        <v>2</v>
      </c>
      <c r="E2" s="11" t="s">
        <v>3</v>
      </c>
      <c r="F2" s="11" t="s">
        <v>4</v>
      </c>
      <c r="G2" s="11" t="s">
        <v>5</v>
      </c>
      <c r="H2" s="11" t="s">
        <v>6</v>
      </c>
      <c r="I2" s="11" t="s">
        <v>7</v>
      </c>
      <c r="J2" s="11" t="s">
        <v>8</v>
      </c>
      <c r="K2" s="11" t="s">
        <v>9</v>
      </c>
      <c r="L2" s="11" t="s">
        <v>10</v>
      </c>
      <c r="M2" s="11" t="s">
        <v>11</v>
      </c>
      <c r="N2" s="11" t="s">
        <v>19</v>
      </c>
      <c r="O2" s="12" t="s">
        <v>12</v>
      </c>
      <c r="P2" s="11" t="s">
        <v>14</v>
      </c>
    </row>
    <row r="3" spans="1:26" x14ac:dyDescent="0.25">
      <c r="A3" s="5" t="s">
        <v>0</v>
      </c>
      <c r="B3" s="1"/>
      <c r="C3" s="1">
        <v>0.43210870000000001</v>
      </c>
      <c r="D3" s="1">
        <v>0.16379460000000001</v>
      </c>
      <c r="E3" s="1">
        <v>0.41010950000000002</v>
      </c>
      <c r="F3" s="1">
        <v>-0.1574593</v>
      </c>
      <c r="G3" s="1">
        <v>0.1855311</v>
      </c>
      <c r="H3" s="1">
        <v>-0.22220889999999999</v>
      </c>
      <c r="I3" s="1">
        <v>-0.38049179999999999</v>
      </c>
      <c r="J3" s="1">
        <v>8.2963910000000002E-2</v>
      </c>
      <c r="K3" s="1">
        <v>0.3360688</v>
      </c>
      <c r="L3" s="1">
        <v>0.4210739</v>
      </c>
      <c r="M3" s="1">
        <v>-0.26032509999999998</v>
      </c>
      <c r="N3" s="5" t="s">
        <v>0</v>
      </c>
      <c r="O3" s="1">
        <v>58.8</v>
      </c>
      <c r="P3" s="6">
        <f>COUNTIF(O3,"&lt;62.97")</f>
        <v>1</v>
      </c>
      <c r="Q3" s="1"/>
      <c r="R3" s="1"/>
      <c r="S3" s="1"/>
      <c r="T3" s="1"/>
      <c r="U3" s="1"/>
      <c r="V3" s="1"/>
      <c r="W3" s="1"/>
      <c r="X3" s="1"/>
      <c r="Y3" s="1"/>
      <c r="Z3" s="1"/>
    </row>
    <row r="4" spans="1:26" x14ac:dyDescent="0.25">
      <c r="A4" s="5" t="s">
        <v>1</v>
      </c>
      <c r="B4" s="1">
        <v>0.45030049999999999</v>
      </c>
      <c r="C4" s="1"/>
      <c r="D4" s="1">
        <v>0.1447312</v>
      </c>
      <c r="E4" s="1">
        <v>0.40812110000000001</v>
      </c>
      <c r="F4" s="1">
        <v>-0.1688518</v>
      </c>
      <c r="G4" s="1">
        <v>0.17232649999999999</v>
      </c>
      <c r="H4" s="1">
        <v>-0.22839690000000001</v>
      </c>
      <c r="I4" s="1">
        <v>-0.38489839999999997</v>
      </c>
      <c r="J4" s="1">
        <v>6.4052529999999996E-2</v>
      </c>
      <c r="K4" s="1">
        <v>0.33894419999999997</v>
      </c>
      <c r="L4" s="1">
        <v>0.41007929999999998</v>
      </c>
      <c r="M4" s="1">
        <v>-0.25307950000000001</v>
      </c>
      <c r="N4" s="5" t="s">
        <v>1</v>
      </c>
      <c r="O4" s="1">
        <v>59.9</v>
      </c>
      <c r="P4" s="6">
        <f t="shared" ref="P4:P14" si="0">COUNTIF(O4,"&lt;62.97")</f>
        <v>1</v>
      </c>
      <c r="Q4" s="1"/>
      <c r="R4" s="1"/>
      <c r="S4" s="1"/>
      <c r="T4" s="1"/>
      <c r="U4" s="1"/>
      <c r="V4" s="1"/>
      <c r="W4" s="1"/>
      <c r="X4" s="1"/>
      <c r="Y4" s="1"/>
      <c r="Z4" s="1"/>
    </row>
    <row r="5" spans="1:26" x14ac:dyDescent="0.25">
      <c r="A5" s="5" t="s">
        <v>2</v>
      </c>
      <c r="B5" s="1">
        <v>0.4271586</v>
      </c>
      <c r="C5" s="1">
        <v>0.39927109999999999</v>
      </c>
      <c r="D5" s="1"/>
      <c r="E5" s="1">
        <v>0.37692599999999998</v>
      </c>
      <c r="F5" s="1">
        <v>-0.1443905</v>
      </c>
      <c r="G5" s="1">
        <v>0.1662341</v>
      </c>
      <c r="H5" s="1">
        <v>-0.2042477</v>
      </c>
      <c r="I5" s="1">
        <v>-0.3474757</v>
      </c>
      <c r="J5" s="1">
        <v>8.2543630000000007E-2</v>
      </c>
      <c r="K5" s="1">
        <v>0.30600880000000003</v>
      </c>
      <c r="L5" s="1">
        <v>0.38772620000000002</v>
      </c>
      <c r="M5" s="1">
        <v>-0.23306550000000001</v>
      </c>
      <c r="N5" s="5" t="s">
        <v>2</v>
      </c>
      <c r="O5" s="4">
        <v>65.599999999999994</v>
      </c>
      <c r="P5" s="7">
        <f t="shared" si="0"/>
        <v>0</v>
      </c>
      <c r="Q5" s="1"/>
      <c r="R5" s="1"/>
      <c r="S5" s="1"/>
      <c r="T5" s="1"/>
      <c r="U5" s="1"/>
      <c r="V5" s="1"/>
      <c r="W5" s="1"/>
      <c r="X5" s="1"/>
      <c r="Y5" s="1"/>
      <c r="Z5" s="1"/>
    </row>
    <row r="6" spans="1:26" x14ac:dyDescent="0.25">
      <c r="A6" s="5" t="s">
        <v>3</v>
      </c>
      <c r="B6" s="1">
        <v>0.46411170000000002</v>
      </c>
      <c r="C6" s="1">
        <v>0.44560420000000001</v>
      </c>
      <c r="D6" s="1">
        <v>0.20379140000000001</v>
      </c>
      <c r="E6" s="1"/>
      <c r="F6" s="1">
        <v>-0.1091912</v>
      </c>
      <c r="G6" s="1">
        <v>0.19714570000000001</v>
      </c>
      <c r="H6" s="1">
        <v>-0.1845454</v>
      </c>
      <c r="I6" s="1">
        <v>-0.33418789999999998</v>
      </c>
      <c r="J6" s="1">
        <v>0.14437340000000001</v>
      </c>
      <c r="K6" s="1">
        <v>0.2981008</v>
      </c>
      <c r="L6" s="1">
        <v>0.42395129999999998</v>
      </c>
      <c r="M6" s="1">
        <v>-0.2419422</v>
      </c>
      <c r="N6" s="5" t="s">
        <v>3</v>
      </c>
      <c r="O6" s="1">
        <v>59.8</v>
      </c>
      <c r="P6" s="6">
        <f t="shared" si="0"/>
        <v>1</v>
      </c>
      <c r="Q6" s="1"/>
      <c r="R6" s="1"/>
      <c r="S6" s="1"/>
      <c r="T6" s="1"/>
      <c r="U6" s="1"/>
      <c r="V6" s="1"/>
      <c r="W6" s="1"/>
      <c r="X6" s="1"/>
      <c r="Y6" s="1"/>
      <c r="Z6" s="1"/>
    </row>
    <row r="7" spans="1:26" x14ac:dyDescent="0.25">
      <c r="A7" s="5" t="s">
        <v>4</v>
      </c>
      <c r="B7" s="1">
        <v>0.43423669999999998</v>
      </c>
      <c r="C7" s="1">
        <v>0.41486800000000001</v>
      </c>
      <c r="D7" s="1">
        <v>0.1871823</v>
      </c>
      <c r="E7" s="1">
        <v>0.36459079999999999</v>
      </c>
      <c r="F7" s="1"/>
      <c r="G7" s="1">
        <v>0.18406829999999999</v>
      </c>
      <c r="H7" s="1">
        <v>-0.17300360000000001</v>
      </c>
      <c r="I7" s="1">
        <v>-0.31695230000000002</v>
      </c>
      <c r="J7" s="1">
        <v>0.1296023</v>
      </c>
      <c r="K7" s="1">
        <v>0.28395239999999999</v>
      </c>
      <c r="L7" s="1">
        <v>0.39692080000000002</v>
      </c>
      <c r="M7" s="1">
        <v>-0.2282921</v>
      </c>
      <c r="N7" s="5" t="s">
        <v>4</v>
      </c>
      <c r="O7" s="4">
        <v>66.599999999999994</v>
      </c>
      <c r="P7" s="7">
        <f t="shared" si="0"/>
        <v>0</v>
      </c>
      <c r="Q7" s="1"/>
      <c r="R7" s="1"/>
      <c r="S7" s="1"/>
      <c r="T7" s="1"/>
      <c r="U7" s="1"/>
      <c r="V7" s="1"/>
      <c r="W7" s="1"/>
      <c r="X7" s="1"/>
      <c r="Y7" s="1"/>
      <c r="Z7" s="1"/>
    </row>
    <row r="8" spans="1:26" x14ac:dyDescent="0.25">
      <c r="A8" s="5" t="s">
        <v>5</v>
      </c>
      <c r="B8" s="1">
        <v>0.43284610000000001</v>
      </c>
      <c r="C8" s="1">
        <v>0.40670529999999999</v>
      </c>
      <c r="D8" s="1">
        <v>0.16168740000000001</v>
      </c>
      <c r="E8" s="1">
        <v>0.37543149999999997</v>
      </c>
      <c r="F8" s="1">
        <v>-0.13603950000000001</v>
      </c>
      <c r="G8" s="1"/>
      <c r="H8" s="1">
        <v>-0.19959199999999999</v>
      </c>
      <c r="I8" s="1">
        <v>-0.33912189999999998</v>
      </c>
      <c r="J8" s="1">
        <v>9.8527530000000002E-2</v>
      </c>
      <c r="K8" s="1">
        <v>0.2999019</v>
      </c>
      <c r="L8" s="1">
        <v>0.39326050000000001</v>
      </c>
      <c r="M8" s="1">
        <v>-0.2291145</v>
      </c>
      <c r="N8" s="5" t="s">
        <v>5</v>
      </c>
      <c r="O8" s="4">
        <v>63.5</v>
      </c>
      <c r="P8" s="7">
        <f t="shared" si="0"/>
        <v>0</v>
      </c>
      <c r="Q8" s="1"/>
      <c r="R8" s="1"/>
      <c r="S8" s="1"/>
      <c r="T8" s="1"/>
      <c r="U8" s="1"/>
      <c r="V8" s="1"/>
      <c r="W8" s="1"/>
      <c r="X8" s="1"/>
      <c r="Y8" s="1"/>
      <c r="Z8" s="1"/>
    </row>
    <row r="9" spans="1:26" x14ac:dyDescent="0.25">
      <c r="A9" s="5" t="s">
        <v>6</v>
      </c>
      <c r="B9" s="1">
        <v>0.43868089999999998</v>
      </c>
      <c r="C9" s="1">
        <v>0.4197669</v>
      </c>
      <c r="D9" s="1">
        <v>0.1923222</v>
      </c>
      <c r="E9" s="1">
        <v>0.36677340000000003</v>
      </c>
      <c r="F9" s="1">
        <v>-9.9171380000000003E-2</v>
      </c>
      <c r="G9" s="1">
        <v>0.18863240000000001</v>
      </c>
      <c r="H9" s="1"/>
      <c r="I9" s="1">
        <v>-0.31744630000000001</v>
      </c>
      <c r="J9" s="1">
        <v>0.1344863</v>
      </c>
      <c r="K9" s="1">
        <v>0.28494649999999999</v>
      </c>
      <c r="L9" s="1">
        <v>0.40115079999999997</v>
      </c>
      <c r="M9" s="1">
        <v>-0.2311967</v>
      </c>
      <c r="N9" s="5" t="s">
        <v>6</v>
      </c>
      <c r="O9" s="4">
        <v>65</v>
      </c>
      <c r="P9" s="7">
        <f t="shared" si="0"/>
        <v>0</v>
      </c>
      <c r="Q9" s="1"/>
      <c r="R9" s="1"/>
      <c r="S9" s="1"/>
      <c r="T9" s="1"/>
      <c r="U9" s="1"/>
      <c r="V9" s="1"/>
      <c r="W9" s="1"/>
      <c r="X9" s="1"/>
      <c r="Y9" s="1"/>
      <c r="Z9" s="1"/>
    </row>
    <row r="10" spans="1:26" x14ac:dyDescent="0.25">
      <c r="A10" s="5" t="s">
        <v>7</v>
      </c>
      <c r="B10" s="1">
        <v>0.4578467</v>
      </c>
      <c r="C10" s="1">
        <v>0.44339410000000001</v>
      </c>
      <c r="D10" s="1">
        <v>0.21940689999999999</v>
      </c>
      <c r="E10" s="1">
        <v>0.37055579999999999</v>
      </c>
      <c r="F10" s="1">
        <v>-8.5351769999999993E-2</v>
      </c>
      <c r="G10" s="1">
        <v>0.19874310000000001</v>
      </c>
      <c r="H10" s="1">
        <v>-0.16486219999999999</v>
      </c>
      <c r="I10" s="1"/>
      <c r="J10" s="1">
        <v>0.169595</v>
      </c>
      <c r="K10" s="1">
        <v>0.27707359999999998</v>
      </c>
      <c r="L10" s="1">
        <v>0.42027750000000003</v>
      </c>
      <c r="M10" s="1">
        <v>-0.22846949999999999</v>
      </c>
      <c r="N10" s="5" t="s">
        <v>7</v>
      </c>
      <c r="O10" s="1">
        <v>62.9</v>
      </c>
      <c r="P10" s="6">
        <f t="shared" si="0"/>
        <v>1</v>
      </c>
      <c r="Q10" s="1"/>
      <c r="R10" s="1"/>
      <c r="S10" s="1"/>
      <c r="T10" s="1"/>
      <c r="U10" s="1"/>
      <c r="V10" s="1"/>
      <c r="W10" s="1"/>
      <c r="X10" s="1"/>
      <c r="Y10" s="1"/>
      <c r="Z10" s="1"/>
    </row>
    <row r="11" spans="1:26" x14ac:dyDescent="0.25">
      <c r="A11" s="5" t="s">
        <v>8</v>
      </c>
      <c r="B11" s="1">
        <v>0.42473840000000002</v>
      </c>
      <c r="C11" s="1">
        <v>0.39890999999999999</v>
      </c>
      <c r="D11" s="1">
        <v>0.15561130000000001</v>
      </c>
      <c r="E11" s="1">
        <v>0.37280479999999999</v>
      </c>
      <c r="F11" s="1">
        <v>-0.13718849999999999</v>
      </c>
      <c r="G11" s="1">
        <v>0.16912199999999999</v>
      </c>
      <c r="H11" s="1">
        <v>-0.19791039999999999</v>
      </c>
      <c r="I11" s="1">
        <v>-0.34111380000000002</v>
      </c>
      <c r="J11" s="1"/>
      <c r="K11" s="1">
        <v>0.3011993</v>
      </c>
      <c r="L11" s="1">
        <v>0.38698009999999999</v>
      </c>
      <c r="M11" s="1">
        <v>-0.23204549999999999</v>
      </c>
      <c r="N11" s="5" t="s">
        <v>8</v>
      </c>
      <c r="O11" s="4">
        <v>68.599999999999994</v>
      </c>
      <c r="P11" s="7">
        <f t="shared" si="0"/>
        <v>0</v>
      </c>
      <c r="Q11" s="1"/>
      <c r="R11" s="1"/>
      <c r="S11" s="1"/>
      <c r="T11" s="1"/>
      <c r="U11" s="1"/>
      <c r="V11" s="1"/>
      <c r="W11" s="1"/>
      <c r="X11" s="1"/>
      <c r="Y11" s="1"/>
      <c r="Z11" s="1"/>
    </row>
    <row r="12" spans="1:26" x14ac:dyDescent="0.25">
      <c r="A12" s="5" t="s">
        <v>9</v>
      </c>
      <c r="B12" s="1">
        <v>0.45271129999999998</v>
      </c>
      <c r="C12" s="1">
        <v>0.4357452</v>
      </c>
      <c r="D12" s="1">
        <v>0.20460880000000001</v>
      </c>
      <c r="E12" s="1">
        <v>0.37231120000000001</v>
      </c>
      <c r="F12" s="1">
        <v>-0.1012787</v>
      </c>
      <c r="G12" s="1">
        <v>0.19219120000000001</v>
      </c>
      <c r="H12" s="1">
        <v>-0.17588200000000001</v>
      </c>
      <c r="I12" s="1">
        <v>-0.31670120000000002</v>
      </c>
      <c r="J12" s="1">
        <v>0.15112339999999999</v>
      </c>
      <c r="K12" s="1"/>
      <c r="L12" s="1">
        <v>0.41329199999999999</v>
      </c>
      <c r="M12" s="1">
        <v>-0.22939200000000001</v>
      </c>
      <c r="N12" s="5" t="s">
        <v>9</v>
      </c>
      <c r="O12" s="1">
        <v>62.6</v>
      </c>
      <c r="P12" s="6">
        <f t="shared" si="0"/>
        <v>1</v>
      </c>
      <c r="Q12" s="1"/>
      <c r="R12" s="1"/>
      <c r="S12" s="1"/>
      <c r="T12" s="1"/>
      <c r="U12" s="1"/>
      <c r="V12" s="1"/>
      <c r="W12" s="1"/>
      <c r="X12" s="1"/>
      <c r="Y12" s="1"/>
      <c r="Z12" s="1"/>
    </row>
    <row r="13" spans="1:26" x14ac:dyDescent="0.25">
      <c r="A13" s="5" t="s">
        <v>10</v>
      </c>
      <c r="B13" s="1">
        <v>0.4560496</v>
      </c>
      <c r="C13" s="1">
        <v>0.4274907</v>
      </c>
      <c r="D13" s="1">
        <v>0.16037589999999999</v>
      </c>
      <c r="E13" s="1">
        <v>0.40247149999999998</v>
      </c>
      <c r="F13" s="1">
        <v>-0.15389800000000001</v>
      </c>
      <c r="G13" s="1">
        <v>0.17975279999999999</v>
      </c>
      <c r="H13" s="1">
        <v>-0.21775910000000001</v>
      </c>
      <c r="I13" s="1">
        <v>-0.37341489999999999</v>
      </c>
      <c r="J13" s="1">
        <v>8.7296799999999994E-2</v>
      </c>
      <c r="K13" s="1">
        <v>0.32747680000000001</v>
      </c>
      <c r="L13" s="1"/>
      <c r="M13" s="1">
        <v>-0.25268869999999999</v>
      </c>
      <c r="N13" s="5" t="s">
        <v>10</v>
      </c>
      <c r="O13" s="1">
        <v>59.5</v>
      </c>
      <c r="P13" s="6">
        <f t="shared" si="0"/>
        <v>1</v>
      </c>
      <c r="Q13" s="1"/>
      <c r="R13" s="1"/>
      <c r="S13" s="1"/>
      <c r="T13" s="1"/>
      <c r="U13" s="1"/>
      <c r="V13" s="1"/>
      <c r="W13" s="1"/>
      <c r="X13" s="1"/>
      <c r="Y13" s="1"/>
      <c r="Z13" s="1"/>
    </row>
    <row r="14" spans="1:26" x14ac:dyDescent="0.25">
      <c r="A14" s="5" t="s">
        <v>11</v>
      </c>
      <c r="B14" s="1">
        <v>0.44323659999999998</v>
      </c>
      <c r="C14" s="1">
        <v>0.41943999999999998</v>
      </c>
      <c r="D14" s="1">
        <v>0.18028749999999999</v>
      </c>
      <c r="E14" s="1">
        <v>0.37524610000000003</v>
      </c>
      <c r="F14" s="1">
        <v>-0.1221555</v>
      </c>
      <c r="G14" s="1">
        <v>0.1769878</v>
      </c>
      <c r="H14" s="1">
        <v>-0.19094910000000001</v>
      </c>
      <c r="I14" s="1">
        <v>-0.32910230000000001</v>
      </c>
      <c r="J14" s="1">
        <v>0.12239800000000001</v>
      </c>
      <c r="K14" s="1">
        <v>0.29223919999999998</v>
      </c>
      <c r="L14" s="1">
        <v>0.40360449999999998</v>
      </c>
      <c r="M14" s="1"/>
      <c r="N14" s="5" t="s">
        <v>11</v>
      </c>
      <c r="O14" s="20">
        <v>62.8</v>
      </c>
      <c r="P14" s="6">
        <f t="shared" si="0"/>
        <v>1</v>
      </c>
      <c r="Q14" s="1"/>
      <c r="R14" s="1"/>
      <c r="S14" s="1"/>
      <c r="T14" s="1"/>
      <c r="U14" s="1"/>
      <c r="V14" s="1"/>
      <c r="W14" s="1"/>
      <c r="X14" s="1"/>
      <c r="Y14" s="1"/>
      <c r="Z14" s="1"/>
    </row>
    <row r="15" spans="1:26" x14ac:dyDescent="0.25">
      <c r="N15" s="3" t="s">
        <v>13</v>
      </c>
      <c r="O15" s="1">
        <f>AVERAGE(exp_var_mode1_proper_jack_knife_proper_1)</f>
        <v>62.966666666666661</v>
      </c>
      <c r="P15" s="2"/>
    </row>
    <row r="16" spans="1:26" x14ac:dyDescent="0.25">
      <c r="A16" s="16" t="s">
        <v>20</v>
      </c>
      <c r="B16" s="17">
        <f>AVERAGE(B3:B14)</f>
        <v>0.44381064545454535</v>
      </c>
      <c r="C16" s="17">
        <f t="shared" ref="C16:M16" si="1">AVERAGE(C3:C14)</f>
        <v>0.42211856363636358</v>
      </c>
      <c r="D16" s="17">
        <f t="shared" si="1"/>
        <v>0.17943631818181818</v>
      </c>
      <c r="E16" s="17">
        <f t="shared" si="1"/>
        <v>0.38139470000000003</v>
      </c>
      <c r="F16" s="17">
        <f t="shared" si="1"/>
        <v>-0.12863419545454546</v>
      </c>
      <c r="G16" s="17">
        <f t="shared" si="1"/>
        <v>0.18279409090909085</v>
      </c>
      <c r="H16" s="17">
        <f t="shared" si="1"/>
        <v>-0.19630520909090909</v>
      </c>
      <c r="I16" s="17">
        <f t="shared" si="1"/>
        <v>-0.34371877272727275</v>
      </c>
      <c r="J16" s="17">
        <f t="shared" si="1"/>
        <v>0.11517843636363635</v>
      </c>
      <c r="K16" s="17">
        <f t="shared" si="1"/>
        <v>0.30417384545454546</v>
      </c>
      <c r="L16" s="17">
        <f t="shared" si="1"/>
        <v>0.40530153636363636</v>
      </c>
      <c r="M16" s="17">
        <f t="shared" si="1"/>
        <v>-0.23814648181818179</v>
      </c>
      <c r="N16" s="18"/>
      <c r="O16" s="18"/>
      <c r="P16" s="19"/>
    </row>
    <row r="17" spans="1:16" x14ac:dyDescent="0.25">
      <c r="A17" s="12" t="s">
        <v>21</v>
      </c>
      <c r="B17" s="20">
        <f>STDEV(B3:B14)</f>
        <v>1.3265904357740835E-2</v>
      </c>
      <c r="C17" s="20">
        <f t="shared" ref="C17:M17" si="2">STDEV(C3:C14)</f>
        <v>1.6376995664301362E-2</v>
      </c>
      <c r="D17" s="20">
        <f t="shared" si="2"/>
        <v>2.3971453151897772E-2</v>
      </c>
      <c r="E17" s="20">
        <f t="shared" si="2"/>
        <v>1.6871092396463248E-2</v>
      </c>
      <c r="F17" s="20">
        <f t="shared" si="2"/>
        <v>2.7152588326855902E-2</v>
      </c>
      <c r="G17" s="20">
        <f t="shared" si="2"/>
        <v>1.0979700392310766E-2</v>
      </c>
      <c r="H17" s="20">
        <f t="shared" si="2"/>
        <v>2.0864626400607218E-2</v>
      </c>
      <c r="I17" s="20">
        <f t="shared" si="2"/>
        <v>2.5323948680847169E-2</v>
      </c>
      <c r="J17" s="20">
        <f t="shared" si="2"/>
        <v>3.3926118516288094E-2</v>
      </c>
      <c r="K17" s="20">
        <f t="shared" si="2"/>
        <v>2.1194566484000737E-2</v>
      </c>
      <c r="L17" s="20">
        <f t="shared" si="2"/>
        <v>1.3369496931094503E-2</v>
      </c>
      <c r="M17" s="20">
        <f t="shared" si="2"/>
        <v>1.1836714117255525E-2</v>
      </c>
      <c r="N17" s="10"/>
      <c r="O17" s="10"/>
      <c r="P17" s="15"/>
    </row>
    <row r="18" spans="1:16" x14ac:dyDescent="0.25">
      <c r="P18" s="2"/>
    </row>
    <row r="19" spans="1:16" x14ac:dyDescent="0.25">
      <c r="P19" s="2"/>
    </row>
    <row r="20" spans="1:16" ht="21" x14ac:dyDescent="0.35">
      <c r="A20" s="13"/>
      <c r="B20" s="22" t="s">
        <v>18</v>
      </c>
      <c r="C20" s="22"/>
      <c r="D20" s="22"/>
      <c r="E20" s="22"/>
      <c r="F20" s="22"/>
      <c r="G20" s="22"/>
      <c r="H20" s="22"/>
      <c r="I20" s="22"/>
      <c r="J20" s="22"/>
      <c r="K20" s="22"/>
      <c r="L20" s="22"/>
      <c r="M20" s="22"/>
      <c r="N20" s="9"/>
      <c r="O20" s="9"/>
      <c r="P20" s="14"/>
    </row>
    <row r="21" spans="1:16" x14ac:dyDescent="0.25">
      <c r="A21" s="11" t="s">
        <v>19</v>
      </c>
      <c r="B21" s="11" t="s">
        <v>0</v>
      </c>
      <c r="C21" s="11" t="s">
        <v>1</v>
      </c>
      <c r="D21" s="11" t="s">
        <v>2</v>
      </c>
      <c r="E21" s="11" t="s">
        <v>3</v>
      </c>
      <c r="F21" s="11" t="s">
        <v>4</v>
      </c>
      <c r="G21" s="11" t="s">
        <v>5</v>
      </c>
      <c r="H21" s="11" t="s">
        <v>6</v>
      </c>
      <c r="I21" s="11" t="s">
        <v>7</v>
      </c>
      <c r="J21" s="11" t="s">
        <v>8</v>
      </c>
      <c r="K21" s="11" t="s">
        <v>9</v>
      </c>
      <c r="L21" s="11" t="s">
        <v>10</v>
      </c>
      <c r="M21" s="11" t="s">
        <v>11</v>
      </c>
      <c r="N21" s="11" t="s">
        <v>19</v>
      </c>
      <c r="O21" s="12" t="s">
        <v>12</v>
      </c>
      <c r="P21" s="11" t="s">
        <v>14</v>
      </c>
    </row>
    <row r="22" spans="1:16" x14ac:dyDescent="0.25">
      <c r="A22" s="5" t="s">
        <v>0</v>
      </c>
      <c r="C22" s="1">
        <v>0.25181759999999997</v>
      </c>
      <c r="D22" s="1">
        <v>0.42999660000000001</v>
      </c>
      <c r="E22" s="1">
        <v>-6.8199010000000004E-2</v>
      </c>
      <c r="F22" s="1">
        <v>0.41131780000000001</v>
      </c>
      <c r="G22" s="1">
        <v>0.21493970000000001</v>
      </c>
      <c r="H22" s="1">
        <v>0.29498029999999997</v>
      </c>
      <c r="I22" s="1">
        <v>0.27807419999999999</v>
      </c>
      <c r="J22" s="1">
        <v>0.54528370000000004</v>
      </c>
      <c r="K22" s="1">
        <v>-0.19864419999999999</v>
      </c>
      <c r="L22" s="1">
        <v>0.17299919999999999</v>
      </c>
      <c r="M22" s="1">
        <v>2.4434109999999998E-2</v>
      </c>
      <c r="N22" s="5" t="s">
        <v>0</v>
      </c>
      <c r="O22" s="4">
        <v>32.200000000000003</v>
      </c>
      <c r="P22" s="8">
        <f>COUNTIF(O22,"&lt;28.61")</f>
        <v>0</v>
      </c>
    </row>
    <row r="23" spans="1:16" x14ac:dyDescent="0.25">
      <c r="A23" s="5" t="s">
        <v>1</v>
      </c>
      <c r="B23" s="1">
        <v>0.19974700000000001</v>
      </c>
      <c r="C23" s="1"/>
      <c r="D23" s="1">
        <v>0.44701000000000002</v>
      </c>
      <c r="E23" s="1">
        <v>-4.0968869999999998E-2</v>
      </c>
      <c r="F23" s="1">
        <v>0.41079729999999998</v>
      </c>
      <c r="G23" s="1">
        <v>0.2297343</v>
      </c>
      <c r="H23" s="1">
        <v>0.28842259999999997</v>
      </c>
      <c r="I23" s="1">
        <v>0.25759650000000001</v>
      </c>
      <c r="J23" s="1">
        <v>0.56015239999999999</v>
      </c>
      <c r="K23" s="1">
        <v>-0.17812600000000001</v>
      </c>
      <c r="L23" s="1">
        <v>0.20475389999999999</v>
      </c>
      <c r="M23" s="1">
        <v>1.025029E-2</v>
      </c>
      <c r="N23" s="5" t="s">
        <v>1</v>
      </c>
      <c r="O23" s="4">
        <v>30.8</v>
      </c>
      <c r="P23" s="8">
        <f t="shared" ref="P23:P33" si="3">COUNTIF(O23,"&lt;28.61")</f>
        <v>0</v>
      </c>
    </row>
    <row r="24" spans="1:16" x14ac:dyDescent="0.25">
      <c r="A24" s="5" t="s">
        <v>2</v>
      </c>
      <c r="B24" s="1">
        <v>0.18143119999999999</v>
      </c>
      <c r="C24" s="1">
        <v>0.26963019999999999</v>
      </c>
      <c r="D24" s="1"/>
      <c r="E24" s="1">
        <v>-7.7358670000000004E-2</v>
      </c>
      <c r="F24" s="1">
        <v>0.449382</v>
      </c>
      <c r="G24" s="1">
        <v>0.22402549999999999</v>
      </c>
      <c r="H24" s="1">
        <v>0.32473940000000001</v>
      </c>
      <c r="I24" s="1">
        <v>0.30566330000000003</v>
      </c>
      <c r="J24" s="1">
        <v>0.59576680000000004</v>
      </c>
      <c r="K24" s="1">
        <v>-0.219525</v>
      </c>
      <c r="L24" s="1">
        <v>0.18165690000000001</v>
      </c>
      <c r="M24" s="1">
        <v>3.5383280000000003E-2</v>
      </c>
      <c r="N24" s="5" t="s">
        <v>2</v>
      </c>
      <c r="O24" s="1">
        <v>25.6</v>
      </c>
      <c r="P24" s="2">
        <f t="shared" si="3"/>
        <v>1</v>
      </c>
    </row>
    <row r="25" spans="1:16" x14ac:dyDescent="0.25">
      <c r="A25" s="5" t="s">
        <v>3</v>
      </c>
      <c r="B25" s="1">
        <v>6.9691139999999999E-2</v>
      </c>
      <c r="C25" s="1">
        <v>0.15899530000000001</v>
      </c>
      <c r="D25" s="1">
        <v>0.3896133</v>
      </c>
      <c r="E25" s="1"/>
      <c r="F25" s="1">
        <v>0.43825449999999999</v>
      </c>
      <c r="G25" s="1">
        <v>0.17093169999999999</v>
      </c>
      <c r="H25" s="1">
        <v>0.33699960000000001</v>
      </c>
      <c r="I25" s="1">
        <v>0.35393799999999997</v>
      </c>
      <c r="J25" s="1">
        <v>0.5228197</v>
      </c>
      <c r="K25" s="1">
        <v>-0.26612039999999998</v>
      </c>
      <c r="L25" s="1">
        <v>8.4164859999999994E-2</v>
      </c>
      <c r="M25" s="1">
        <v>8.1825449999999994E-2</v>
      </c>
      <c r="N25" s="5" t="s">
        <v>3</v>
      </c>
      <c r="O25" s="4">
        <v>31</v>
      </c>
      <c r="P25" s="8">
        <f t="shared" si="3"/>
        <v>0</v>
      </c>
    </row>
    <row r="26" spans="1:16" x14ac:dyDescent="0.25">
      <c r="A26" s="5" t="s">
        <v>4</v>
      </c>
      <c r="B26" s="1">
        <v>9.1420799999999997E-2</v>
      </c>
      <c r="C26" s="1">
        <v>0.1905809</v>
      </c>
      <c r="D26" s="1">
        <v>0.42926429999999999</v>
      </c>
      <c r="E26" s="1">
        <v>-0.15934119999999999</v>
      </c>
      <c r="F26" s="1"/>
      <c r="G26" s="1">
        <v>0.17496529999999999</v>
      </c>
      <c r="H26" s="1">
        <v>0.33731919999999999</v>
      </c>
      <c r="I26" s="1">
        <v>0.3858007</v>
      </c>
      <c r="J26" s="1">
        <v>0.58348900000000004</v>
      </c>
      <c r="K26" s="1">
        <v>-0.30054920000000002</v>
      </c>
      <c r="L26" s="1">
        <v>0.1033555</v>
      </c>
      <c r="M26" s="1">
        <v>0.1046555</v>
      </c>
      <c r="N26" s="5" t="s">
        <v>4</v>
      </c>
      <c r="O26" s="1">
        <v>25.5</v>
      </c>
      <c r="P26" s="2">
        <f t="shared" si="3"/>
        <v>1</v>
      </c>
    </row>
    <row r="27" spans="1:16" x14ac:dyDescent="0.25">
      <c r="A27" s="5" t="s">
        <v>5</v>
      </c>
      <c r="B27" s="1">
        <v>0.1443382</v>
      </c>
      <c r="C27" s="1">
        <v>0.2291822</v>
      </c>
      <c r="D27" s="1">
        <v>0.42032910000000001</v>
      </c>
      <c r="E27" s="1">
        <v>-9.3750890000000003E-2</v>
      </c>
      <c r="F27" s="1">
        <v>0.4171956</v>
      </c>
      <c r="G27" s="1"/>
      <c r="H27" s="1">
        <v>0.30260389999999998</v>
      </c>
      <c r="I27" s="1">
        <v>0.307888</v>
      </c>
      <c r="J27" s="1">
        <v>0.55187410000000003</v>
      </c>
      <c r="K27" s="1">
        <v>-0.225325</v>
      </c>
      <c r="L27" s="1">
        <v>0.14971950000000001</v>
      </c>
      <c r="M27" s="1">
        <v>5.48412E-2</v>
      </c>
      <c r="N27" s="5" t="s">
        <v>5</v>
      </c>
      <c r="O27" s="4">
        <v>28.9</v>
      </c>
      <c r="P27" s="8">
        <f t="shared" si="3"/>
        <v>0</v>
      </c>
    </row>
    <row r="28" spans="1:16" x14ac:dyDescent="0.25">
      <c r="A28" s="5" t="s">
        <v>6</v>
      </c>
      <c r="B28" s="1">
        <v>7.7011209999999997E-2</v>
      </c>
      <c r="C28" s="1">
        <v>0.1723876</v>
      </c>
      <c r="D28" s="1">
        <v>0.40791630000000001</v>
      </c>
      <c r="E28" s="1">
        <v>-0.15969220000000001</v>
      </c>
      <c r="F28" s="1">
        <v>0.4396177</v>
      </c>
      <c r="G28" s="1">
        <v>0.1659341</v>
      </c>
      <c r="H28" s="1"/>
      <c r="I28" s="1">
        <v>0.37559710000000002</v>
      </c>
      <c r="J28" s="1">
        <v>0.55580320000000005</v>
      </c>
      <c r="K28" s="1">
        <v>-0.28860970000000002</v>
      </c>
      <c r="L28" s="1">
        <v>9.0526239999999994E-2</v>
      </c>
      <c r="M28" s="1">
        <v>0.1008748</v>
      </c>
      <c r="N28" s="5" t="s">
        <v>6</v>
      </c>
      <c r="O28" s="1">
        <v>27.7</v>
      </c>
      <c r="P28" s="2">
        <f t="shared" si="3"/>
        <v>1</v>
      </c>
    </row>
    <row r="29" spans="1:16" x14ac:dyDescent="0.25">
      <c r="A29" s="5" t="s">
        <v>7</v>
      </c>
      <c r="B29" s="1">
        <v>2.1816780000000001E-2</v>
      </c>
      <c r="C29" s="1">
        <v>0.1188791</v>
      </c>
      <c r="D29" s="1">
        <v>0.38798949999999999</v>
      </c>
      <c r="E29" s="1">
        <v>-0.2014156</v>
      </c>
      <c r="F29" s="1">
        <v>0.4802322</v>
      </c>
      <c r="G29" s="1">
        <v>0.16763059999999999</v>
      </c>
      <c r="H29" s="1">
        <v>0.38416359999999999</v>
      </c>
      <c r="I29" s="1"/>
      <c r="J29" s="1">
        <v>0.53007179999999998</v>
      </c>
      <c r="K29" s="1">
        <v>-0.30853979999999998</v>
      </c>
      <c r="L29" s="1">
        <v>3.93757E-2</v>
      </c>
      <c r="M29" s="1">
        <v>0.1012897</v>
      </c>
      <c r="N29" s="5" t="s">
        <v>7</v>
      </c>
      <c r="O29" s="1">
        <v>28</v>
      </c>
      <c r="P29" s="2">
        <f t="shared" si="3"/>
        <v>1</v>
      </c>
    </row>
    <row r="30" spans="1:16" x14ac:dyDescent="0.25">
      <c r="A30" s="5" t="s">
        <v>8</v>
      </c>
      <c r="B30" s="1">
        <v>0.1600954</v>
      </c>
      <c r="C30" s="1">
        <v>0.26326870000000002</v>
      </c>
      <c r="D30" s="1">
        <v>0.4900873</v>
      </c>
      <c r="E30" s="1">
        <v>-9.4960760000000005E-2</v>
      </c>
      <c r="F30" s="1">
        <v>0.50194830000000001</v>
      </c>
      <c r="G30" s="1">
        <v>0.26213399999999998</v>
      </c>
      <c r="H30" s="1">
        <v>0.37788620000000001</v>
      </c>
      <c r="I30" s="1">
        <v>0.32721800000000001</v>
      </c>
      <c r="J30" s="1"/>
      <c r="K30" s="1">
        <v>-0.22980990000000001</v>
      </c>
      <c r="L30" s="1">
        <v>0.17974209999999999</v>
      </c>
      <c r="M30" s="1">
        <v>1.414985E-2</v>
      </c>
      <c r="N30" s="5" t="s">
        <v>8</v>
      </c>
      <c r="O30" s="1">
        <v>22.9</v>
      </c>
      <c r="P30" s="2">
        <f t="shared" si="3"/>
        <v>1</v>
      </c>
    </row>
    <row r="31" spans="1:16" x14ac:dyDescent="0.25">
      <c r="A31" s="5" t="s">
        <v>9</v>
      </c>
      <c r="B31" s="1">
        <v>5.2648470000000003E-2</v>
      </c>
      <c r="C31" s="1">
        <v>0.1445515</v>
      </c>
      <c r="D31" s="1">
        <v>0.39092490000000002</v>
      </c>
      <c r="E31" s="1">
        <v>-0.16721150000000001</v>
      </c>
      <c r="F31" s="1">
        <v>0.46031030000000001</v>
      </c>
      <c r="G31" s="1">
        <v>0.17270969999999999</v>
      </c>
      <c r="H31" s="1">
        <v>0.35924790000000001</v>
      </c>
      <c r="I31" s="1">
        <v>0.37043890000000002</v>
      </c>
      <c r="J31" s="1">
        <v>0.52487779999999995</v>
      </c>
      <c r="K31" s="1"/>
      <c r="L31" s="1">
        <v>7.0874279999999998E-2</v>
      </c>
      <c r="M31" s="1">
        <v>8.3861820000000004E-2</v>
      </c>
      <c r="N31" s="5" t="s">
        <v>9</v>
      </c>
      <c r="O31" s="4">
        <v>29.1</v>
      </c>
      <c r="P31" s="8">
        <f t="shared" si="3"/>
        <v>0</v>
      </c>
    </row>
    <row r="32" spans="1:16" x14ac:dyDescent="0.25">
      <c r="A32" s="5" t="s">
        <v>10</v>
      </c>
      <c r="B32" s="1">
        <v>0.16367370000000001</v>
      </c>
      <c r="C32" s="1">
        <v>0.24961</v>
      </c>
      <c r="D32" s="1">
        <v>0.427207</v>
      </c>
      <c r="E32" s="1">
        <v>-7.1990159999999997E-2</v>
      </c>
      <c r="F32" s="1">
        <v>0.41239170000000003</v>
      </c>
      <c r="G32" s="1">
        <v>0.21127000000000001</v>
      </c>
      <c r="H32" s="1">
        <v>0.29669790000000001</v>
      </c>
      <c r="I32" s="1">
        <v>0.28092610000000001</v>
      </c>
      <c r="J32" s="1">
        <v>0.54731300000000005</v>
      </c>
      <c r="K32" s="1">
        <v>-0.202989</v>
      </c>
      <c r="L32" s="1"/>
      <c r="M32" s="1">
        <v>2.8465629999999999E-2</v>
      </c>
      <c r="N32" s="5" t="s">
        <v>10</v>
      </c>
      <c r="O32" s="4">
        <v>31.4</v>
      </c>
      <c r="P32" s="8">
        <f t="shared" si="3"/>
        <v>0</v>
      </c>
    </row>
    <row r="33" spans="1:16" x14ac:dyDescent="0.25">
      <c r="A33" s="5" t="s">
        <v>11</v>
      </c>
      <c r="B33" s="1">
        <v>9.9976510000000005E-2</v>
      </c>
      <c r="C33" s="1">
        <v>0.18913350000000001</v>
      </c>
      <c r="D33" s="1">
        <v>0.40107209999999999</v>
      </c>
      <c r="E33" s="1">
        <v>-0.12385930000000001</v>
      </c>
      <c r="F33" s="1">
        <v>0.42852669999999998</v>
      </c>
      <c r="G33" s="1">
        <v>0.1865194</v>
      </c>
      <c r="H33" s="1">
        <v>0.3230674</v>
      </c>
      <c r="I33" s="1">
        <v>0.32625389999999999</v>
      </c>
      <c r="J33" s="1">
        <v>0.52689399999999997</v>
      </c>
      <c r="K33" s="1">
        <v>-0.2421509</v>
      </c>
      <c r="L33" s="1">
        <v>0.11198279999999999</v>
      </c>
      <c r="N33" s="5" t="s">
        <v>11</v>
      </c>
      <c r="O33" s="21">
        <v>30.2</v>
      </c>
      <c r="P33" s="8">
        <f t="shared" si="3"/>
        <v>0</v>
      </c>
    </row>
    <row r="34" spans="1:16" x14ac:dyDescent="0.25">
      <c r="A34" s="3"/>
      <c r="N34" s="3" t="s">
        <v>13</v>
      </c>
      <c r="O34" s="1">
        <f>AVERAGE(exp_var_mode2_proper_jack_knife_proper_2)</f>
        <v>28.608333333333331</v>
      </c>
    </row>
    <row r="35" spans="1:16" x14ac:dyDescent="0.25">
      <c r="A35" s="3" t="s">
        <v>20</v>
      </c>
      <c r="B35" s="1">
        <f>AVERAGE(B22:B33)</f>
        <v>0.11471367363636363</v>
      </c>
      <c r="C35" s="1">
        <f t="shared" ref="C35:M35" si="4">AVERAGE(C22:C33)</f>
        <v>0.20345787272727273</v>
      </c>
      <c r="D35" s="1">
        <f t="shared" si="4"/>
        <v>0.42012821818181822</v>
      </c>
      <c r="E35" s="1">
        <f t="shared" si="4"/>
        <v>-0.11443165090909092</v>
      </c>
      <c r="F35" s="1">
        <f t="shared" si="4"/>
        <v>0.44090673636363636</v>
      </c>
      <c r="G35" s="1">
        <f t="shared" si="4"/>
        <v>0.19825402727272731</v>
      </c>
      <c r="H35" s="1">
        <f t="shared" si="4"/>
        <v>0.32964799999999994</v>
      </c>
      <c r="I35" s="1">
        <f t="shared" si="4"/>
        <v>0.3244904272727272</v>
      </c>
      <c r="J35" s="1">
        <f t="shared" si="4"/>
        <v>0.54948595454545457</v>
      </c>
      <c r="K35" s="1">
        <f t="shared" si="4"/>
        <v>-0.24185355454545457</v>
      </c>
      <c r="L35" s="1">
        <f t="shared" si="4"/>
        <v>0.12628645272727271</v>
      </c>
      <c r="M35" s="1">
        <f t="shared" si="4"/>
        <v>5.8184693636363631E-2</v>
      </c>
    </row>
    <row r="36" spans="1:16" x14ac:dyDescent="0.25">
      <c r="A36" s="12" t="s">
        <v>21</v>
      </c>
      <c r="B36" s="20">
        <f>STDEV(B22:B33)</f>
        <v>5.8057093753796765E-2</v>
      </c>
      <c r="C36" s="20">
        <f t="shared" ref="C36:M36" si="5">STDEV(C22:C33)</f>
        <v>5.1983988773969501E-2</v>
      </c>
      <c r="D36" s="20">
        <f t="shared" si="5"/>
        <v>3.0293668637978409E-2</v>
      </c>
      <c r="E36" s="20">
        <f t="shared" si="5"/>
        <v>5.1012663264547037E-2</v>
      </c>
      <c r="F36" s="20">
        <f t="shared" si="5"/>
        <v>3.0067029832468412E-2</v>
      </c>
      <c r="G36" s="20">
        <f t="shared" si="5"/>
        <v>3.2007991235036275E-2</v>
      </c>
      <c r="H36" s="20">
        <f t="shared" si="5"/>
        <v>3.3277313756071125E-2</v>
      </c>
      <c r="I36" s="20">
        <f t="shared" si="5"/>
        <v>4.3031416775772553E-2</v>
      </c>
      <c r="J36" s="20">
        <f t="shared" si="5"/>
        <v>2.3840814849512344E-2</v>
      </c>
      <c r="K36" s="20">
        <f t="shared" si="5"/>
        <v>4.3615191935158469E-2</v>
      </c>
      <c r="L36" s="20">
        <f t="shared" si="5"/>
        <v>5.4054744184725376E-2</v>
      </c>
      <c r="M36" s="20">
        <f t="shared" si="5"/>
        <v>3.7213445604453853E-2</v>
      </c>
      <c r="N36" s="10"/>
      <c r="O36" s="10"/>
      <c r="P36" s="10"/>
    </row>
    <row r="37" spans="1:16" x14ac:dyDescent="0.25">
      <c r="A37" s="16"/>
      <c r="B37" s="17"/>
      <c r="C37" s="17"/>
      <c r="D37" s="17"/>
      <c r="E37" s="17"/>
      <c r="F37" s="17"/>
      <c r="G37" s="17"/>
      <c r="H37" s="17"/>
      <c r="I37" s="17"/>
      <c r="J37" s="17"/>
      <c r="K37" s="17"/>
      <c r="L37" s="17"/>
      <c r="M37" s="17"/>
      <c r="N37" s="18"/>
      <c r="O37" s="18"/>
      <c r="P37" s="18"/>
    </row>
    <row r="38" spans="1:16" ht="21" x14ac:dyDescent="0.35">
      <c r="A38" s="16"/>
      <c r="B38" s="17"/>
      <c r="C38" s="17"/>
      <c r="D38" s="17"/>
      <c r="E38" s="17"/>
      <c r="F38" s="17"/>
      <c r="G38" s="17"/>
      <c r="H38" s="17"/>
      <c r="I38" s="17"/>
      <c r="J38" s="17"/>
      <c r="K38" s="17"/>
      <c r="L38" s="17"/>
      <c r="M38" s="17"/>
      <c r="N38" s="22" t="s">
        <v>16</v>
      </c>
      <c r="O38" s="22"/>
      <c r="P38" s="18"/>
    </row>
    <row r="39" spans="1:16" x14ac:dyDescent="0.25">
      <c r="N39" s="11" t="s">
        <v>19</v>
      </c>
      <c r="O39" s="12" t="s">
        <v>15</v>
      </c>
    </row>
    <row r="40" spans="1:16" x14ac:dyDescent="0.25">
      <c r="N40" s="5" t="s">
        <v>0</v>
      </c>
      <c r="O40">
        <v>91</v>
      </c>
    </row>
    <row r="41" spans="1:16" x14ac:dyDescent="0.25">
      <c r="N41" s="5" t="s">
        <v>1</v>
      </c>
      <c r="O41">
        <v>90.7</v>
      </c>
    </row>
    <row r="42" spans="1:16" x14ac:dyDescent="0.25">
      <c r="N42" s="5" t="s">
        <v>2</v>
      </c>
      <c r="O42">
        <v>91.199999999999989</v>
      </c>
    </row>
    <row r="43" spans="1:16" x14ac:dyDescent="0.25">
      <c r="N43" s="5" t="s">
        <v>3</v>
      </c>
      <c r="O43">
        <v>90.8</v>
      </c>
    </row>
    <row r="44" spans="1:16" x14ac:dyDescent="0.25">
      <c r="N44" s="5" t="s">
        <v>4</v>
      </c>
      <c r="O44">
        <v>92.1</v>
      </c>
    </row>
    <row r="45" spans="1:16" x14ac:dyDescent="0.25">
      <c r="N45" s="5" t="s">
        <v>5</v>
      </c>
      <c r="O45">
        <v>92.4</v>
      </c>
    </row>
    <row r="46" spans="1:16" x14ac:dyDescent="0.25">
      <c r="N46" s="5" t="s">
        <v>6</v>
      </c>
      <c r="O46">
        <v>92.7</v>
      </c>
    </row>
    <row r="47" spans="1:16" x14ac:dyDescent="0.25">
      <c r="N47" s="5" t="s">
        <v>7</v>
      </c>
      <c r="O47">
        <v>90.9</v>
      </c>
    </row>
    <row r="48" spans="1:16" x14ac:dyDescent="0.25">
      <c r="N48" s="5" t="s">
        <v>8</v>
      </c>
      <c r="O48">
        <v>91.5</v>
      </c>
    </row>
    <row r="49" spans="14:15" x14ac:dyDescent="0.25">
      <c r="N49" s="5" t="s">
        <v>9</v>
      </c>
      <c r="O49">
        <v>91.7</v>
      </c>
    </row>
    <row r="50" spans="14:15" x14ac:dyDescent="0.25">
      <c r="N50" s="5" t="s">
        <v>10</v>
      </c>
      <c r="O50">
        <v>90.9</v>
      </c>
    </row>
    <row r="51" spans="14:15" x14ac:dyDescent="0.25">
      <c r="N51" s="5" t="s">
        <v>11</v>
      </c>
      <c r="O51" s="10">
        <v>93</v>
      </c>
    </row>
    <row r="52" spans="14:15" x14ac:dyDescent="0.25">
      <c r="N52" s="12" t="s">
        <v>13</v>
      </c>
      <c r="O52" s="20">
        <f>AVERAGE(O40:O51)</f>
        <v>91.575000000000003</v>
      </c>
    </row>
  </sheetData>
  <mergeCells count="3">
    <mergeCell ref="B1:M1"/>
    <mergeCell ref="B20:M20"/>
    <mergeCell ref="N38:O3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30" zoomScaleNormal="30" workbookViewId="0">
      <selection activeCell="BJ46" sqref="BJ46"/>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Jack-knife test</vt:lpstr>
      <vt:lpstr>Plots of proxies overlain....</vt:lpstr>
      <vt:lpstr>'Jack-knife test'!eof_mode_1_jack_knife_proper</vt:lpstr>
      <vt:lpstr>'Jack-knife test'!exp_var_mode1_proper_jack_knife_proper_1</vt:lpstr>
      <vt:lpstr>'Jack-knife test'!exp_var_mode2_proper_jack_knife_proper_1</vt:lpstr>
      <vt:lpstr>'Jack-knife test'!exp_var_mode2_proper_jack_knife_proper_2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dc:creator>
  <cp:lastModifiedBy>Brian</cp:lastModifiedBy>
  <dcterms:created xsi:type="dcterms:W3CDTF">2012-02-02T09:28:19Z</dcterms:created>
  <dcterms:modified xsi:type="dcterms:W3CDTF">2012-02-19T22:23:16Z</dcterms:modified>
</cp:coreProperties>
</file>