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armer/Downloads/"/>
    </mc:Choice>
  </mc:AlternateContent>
  <xr:revisionPtr revIDLastSave="0" documentId="13_ncr:1_{C3C09C7B-1088-8042-9B9A-E479060301D7}" xr6:coauthVersionLast="47" xr6:coauthVersionMax="47" xr10:uidLastSave="{00000000-0000-0000-0000-000000000000}"/>
  <bookViews>
    <workbookView xWindow="5000" yWindow="3580" windowWidth="27640" windowHeight="16940" activeTab="9" xr2:uid="{DC0564CA-4C82-E240-B400-DAC5AF28BB31}"/>
  </bookViews>
  <sheets>
    <sheet name="Figure 1" sheetId="1" r:id="rId1"/>
    <sheet name="Figure 2a" sheetId="2" r:id="rId2"/>
    <sheet name="Figure 2b" sheetId="9" r:id="rId3"/>
    <sheet name="Figure 3" sheetId="3" r:id="rId4"/>
    <sheet name="Figure 4abc" sheetId="4" r:id="rId5"/>
    <sheet name="Figure 4d" sheetId="10" r:id="rId6"/>
    <sheet name="Figure 5" sheetId="5" r:id="rId7"/>
    <sheet name="Figure 6" sheetId="6" r:id="rId8"/>
    <sheet name="Figure 7-8" sheetId="7" r:id="rId9"/>
    <sheet name="Figure 9b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5" i="4" l="1"/>
  <c r="G354" i="4"/>
  <c r="G353" i="4"/>
  <c r="G352" i="4"/>
  <c r="G351" i="4"/>
  <c r="G350" i="4"/>
  <c r="G349" i="4"/>
  <c r="G348" i="4"/>
  <c r="G347" i="4"/>
  <c r="G346" i="4"/>
  <c r="G345" i="4"/>
  <c r="G344" i="4"/>
  <c r="G343" i="4"/>
  <c r="G342" i="4"/>
  <c r="G341" i="4"/>
  <c r="G340" i="4"/>
  <c r="G339" i="4"/>
  <c r="G338" i="4"/>
  <c r="G337" i="4"/>
  <c r="G336" i="4"/>
  <c r="G335" i="4"/>
  <c r="G334" i="4"/>
  <c r="G333" i="4"/>
  <c r="G332" i="4"/>
  <c r="G331" i="4"/>
  <c r="G330" i="4"/>
  <c r="G329" i="4"/>
  <c r="G328" i="4"/>
  <c r="G327" i="4"/>
  <c r="G326" i="4"/>
  <c r="G325" i="4"/>
  <c r="G324" i="4"/>
  <c r="G323" i="4"/>
  <c r="G322" i="4"/>
  <c r="G321" i="4"/>
  <c r="G320" i="4"/>
  <c r="G319" i="4"/>
  <c r="G318" i="4"/>
  <c r="G317" i="4"/>
  <c r="G316" i="4"/>
  <c r="G315" i="4"/>
  <c r="G314" i="4"/>
  <c r="G313" i="4"/>
  <c r="G312" i="4"/>
  <c r="G311" i="4"/>
  <c r="G310" i="4"/>
  <c r="G309" i="4"/>
  <c r="G308" i="4"/>
  <c r="G307" i="4"/>
  <c r="G306" i="4"/>
  <c r="G305" i="4"/>
  <c r="G304" i="4"/>
  <c r="G303" i="4"/>
  <c r="G302" i="4"/>
  <c r="G301" i="4"/>
  <c r="G300" i="4"/>
  <c r="G299" i="4"/>
  <c r="G298" i="4"/>
  <c r="G297" i="4"/>
  <c r="G296" i="4"/>
  <c r="G295" i="4"/>
  <c r="G294" i="4"/>
  <c r="G293" i="4"/>
  <c r="G292" i="4"/>
  <c r="G291" i="4"/>
  <c r="G290" i="4"/>
  <c r="G289" i="4"/>
  <c r="G288" i="4"/>
  <c r="G287" i="4"/>
  <c r="G286" i="4"/>
  <c r="G285" i="4"/>
  <c r="G284" i="4"/>
  <c r="G283" i="4"/>
  <c r="G282" i="4"/>
  <c r="G281" i="4"/>
  <c r="G280" i="4"/>
  <c r="G279" i="4"/>
  <c r="G278" i="4"/>
  <c r="G277" i="4"/>
  <c r="G276" i="4"/>
  <c r="G275" i="4"/>
  <c r="G274" i="4"/>
  <c r="G273" i="4"/>
  <c r="G272" i="4"/>
  <c r="G271" i="4"/>
  <c r="G270" i="4"/>
  <c r="G269" i="4"/>
  <c r="G268" i="4"/>
  <c r="G267" i="4"/>
  <c r="G266" i="4"/>
  <c r="G265" i="4"/>
  <c r="G264" i="4"/>
  <c r="G263" i="4"/>
  <c r="G262" i="4"/>
  <c r="G261" i="4"/>
  <c r="G260" i="4"/>
  <c r="G259" i="4"/>
  <c r="G258" i="4"/>
  <c r="G257" i="4"/>
  <c r="G256" i="4"/>
  <c r="G255" i="4"/>
  <c r="G254" i="4"/>
  <c r="G253" i="4"/>
  <c r="G252" i="4"/>
  <c r="G251" i="4"/>
  <c r="G250" i="4"/>
  <c r="G249" i="4"/>
  <c r="G248" i="4"/>
  <c r="G247" i="4"/>
  <c r="G246" i="4"/>
  <c r="G245" i="4"/>
  <c r="G244" i="4"/>
  <c r="G243" i="4"/>
  <c r="G242" i="4"/>
  <c r="G241" i="4"/>
  <c r="G240" i="4"/>
  <c r="G239" i="4"/>
  <c r="G238" i="4"/>
  <c r="G237" i="4"/>
  <c r="G236" i="4"/>
  <c r="G235" i="4"/>
  <c r="G234" i="4"/>
  <c r="G233" i="4"/>
  <c r="G232" i="4"/>
  <c r="G231" i="4"/>
  <c r="G230" i="4"/>
  <c r="G229" i="4"/>
  <c r="G228" i="4"/>
  <c r="G227" i="4"/>
  <c r="G226" i="4"/>
  <c r="G225" i="4"/>
  <c r="G224" i="4"/>
  <c r="G223" i="4"/>
  <c r="G222" i="4"/>
  <c r="G221" i="4"/>
  <c r="G220" i="4"/>
  <c r="G219" i="4"/>
  <c r="G218" i="4"/>
  <c r="G217" i="4"/>
  <c r="G216" i="4"/>
  <c r="G215" i="4"/>
  <c r="G214" i="4"/>
  <c r="G213" i="4"/>
  <c r="G212" i="4"/>
  <c r="G211" i="4"/>
  <c r="G210" i="4"/>
  <c r="G209" i="4"/>
  <c r="G208" i="4"/>
  <c r="G207" i="4"/>
  <c r="G206" i="4"/>
  <c r="G205" i="4"/>
  <c r="G204" i="4"/>
  <c r="G203" i="4"/>
  <c r="G202" i="4"/>
  <c r="G201" i="4"/>
  <c r="G200" i="4"/>
  <c r="G199" i="4"/>
  <c r="G198" i="4"/>
  <c r="G197" i="4"/>
  <c r="G196" i="4"/>
  <c r="G195" i="4"/>
  <c r="G194" i="4"/>
  <c r="G193" i="4"/>
  <c r="G192" i="4"/>
  <c r="G191" i="4"/>
  <c r="G190" i="4"/>
  <c r="G189" i="4"/>
  <c r="G188" i="4"/>
  <c r="G187" i="4"/>
  <c r="G186" i="4"/>
  <c r="G185" i="4"/>
  <c r="G184" i="4"/>
  <c r="G183" i="4"/>
  <c r="G182" i="4"/>
  <c r="G181" i="4"/>
  <c r="G180" i="4"/>
  <c r="G179" i="4"/>
  <c r="G178" i="4"/>
  <c r="G177" i="4"/>
  <c r="G176" i="4"/>
  <c r="G175" i="4"/>
  <c r="G174" i="4"/>
  <c r="G173" i="4"/>
  <c r="G172" i="4"/>
  <c r="G171" i="4"/>
  <c r="G170" i="4"/>
  <c r="G169" i="4"/>
  <c r="G168" i="4"/>
  <c r="G167" i="4"/>
  <c r="G166" i="4"/>
  <c r="G165" i="4"/>
  <c r="G164" i="4"/>
  <c r="G163" i="4"/>
  <c r="G162" i="4"/>
  <c r="G161" i="4"/>
  <c r="G160" i="4"/>
  <c r="G159" i="4"/>
  <c r="G158" i="4"/>
  <c r="G157" i="4"/>
  <c r="G156" i="4"/>
  <c r="G155" i="4"/>
  <c r="G154" i="4"/>
  <c r="G153" i="4"/>
  <c r="G152" i="4"/>
  <c r="G151" i="4"/>
  <c r="G150" i="4"/>
  <c r="G149" i="4"/>
  <c r="G148" i="4"/>
  <c r="G147" i="4"/>
  <c r="G146" i="4"/>
  <c r="G145" i="4"/>
  <c r="G144" i="4"/>
  <c r="G143" i="4"/>
  <c r="G142" i="4"/>
  <c r="G141" i="4"/>
  <c r="G140" i="4"/>
  <c r="G139" i="4"/>
  <c r="G138" i="4"/>
  <c r="G137" i="4"/>
  <c r="G136" i="4"/>
  <c r="G135" i="4"/>
  <c r="G134" i="4"/>
  <c r="G133" i="4"/>
  <c r="G132" i="4"/>
  <c r="G131" i="4"/>
  <c r="G130" i="4"/>
  <c r="G129" i="4"/>
  <c r="G128" i="4"/>
  <c r="G127" i="4"/>
  <c r="G126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G3" i="4"/>
  <c r="G276" i="10"/>
  <c r="F276" i="10"/>
  <c r="G275" i="10"/>
  <c r="F275" i="10"/>
  <c r="G274" i="10"/>
  <c r="F274" i="10"/>
  <c r="G273" i="10"/>
  <c r="F273" i="10"/>
  <c r="G272" i="10"/>
  <c r="F272" i="10"/>
  <c r="G271" i="10"/>
  <c r="F271" i="10"/>
  <c r="G270" i="10"/>
  <c r="F270" i="10"/>
  <c r="G269" i="10"/>
  <c r="F269" i="10"/>
  <c r="G268" i="10"/>
  <c r="F268" i="10"/>
  <c r="G267" i="10"/>
  <c r="F267" i="10"/>
  <c r="G266" i="10"/>
  <c r="F266" i="10"/>
  <c r="G265" i="10"/>
  <c r="F265" i="10"/>
  <c r="G264" i="10"/>
  <c r="F264" i="10"/>
  <c r="F263" i="10"/>
  <c r="F262" i="10"/>
  <c r="F261" i="10"/>
  <c r="F260" i="10"/>
  <c r="F259" i="10"/>
  <c r="F258" i="10"/>
  <c r="F257" i="10"/>
  <c r="G256" i="10"/>
  <c r="F256" i="10"/>
  <c r="G255" i="10"/>
  <c r="F255" i="10"/>
  <c r="G254" i="10"/>
  <c r="F254" i="10"/>
  <c r="G253" i="10"/>
  <c r="F253" i="10"/>
  <c r="G252" i="10"/>
  <c r="F252" i="10"/>
  <c r="G251" i="10"/>
  <c r="F251" i="10"/>
  <c r="G250" i="10"/>
  <c r="F250" i="10"/>
  <c r="G249" i="10"/>
  <c r="F249" i="10"/>
  <c r="G248" i="10"/>
  <c r="F248" i="10"/>
  <c r="G247" i="10"/>
  <c r="F247" i="10"/>
  <c r="G246" i="10"/>
  <c r="F246" i="10"/>
  <c r="G245" i="10"/>
  <c r="F245" i="10"/>
  <c r="G244" i="10"/>
  <c r="F244" i="10"/>
  <c r="G213" i="10"/>
  <c r="F213" i="10"/>
  <c r="G212" i="10"/>
  <c r="F212" i="10"/>
  <c r="G211" i="10"/>
  <c r="F211" i="10"/>
  <c r="G210" i="10"/>
  <c r="F210" i="10"/>
  <c r="G209" i="10"/>
  <c r="F209" i="10"/>
  <c r="G208" i="10"/>
  <c r="F208" i="10"/>
  <c r="G207" i="10"/>
  <c r="F207" i="10"/>
  <c r="G206" i="10"/>
  <c r="F206" i="10"/>
  <c r="G205" i="10"/>
  <c r="F205" i="10"/>
  <c r="G204" i="10"/>
  <c r="F204" i="10"/>
  <c r="G203" i="10"/>
  <c r="F203" i="10"/>
  <c r="G202" i="10"/>
  <c r="F202" i="10"/>
  <c r="G201" i="10"/>
  <c r="F201" i="10"/>
  <c r="G200" i="10"/>
  <c r="F200" i="10"/>
  <c r="G199" i="10"/>
  <c r="F199" i="10"/>
  <c r="G198" i="10"/>
  <c r="F198" i="10"/>
  <c r="G197" i="10"/>
  <c r="F197" i="10"/>
  <c r="G196" i="10"/>
  <c r="F196" i="10"/>
  <c r="G195" i="10"/>
  <c r="F195" i="10"/>
  <c r="G194" i="10"/>
  <c r="F194" i="10"/>
  <c r="G193" i="10"/>
  <c r="F193" i="10"/>
  <c r="G192" i="10"/>
  <c r="F192" i="10"/>
  <c r="G191" i="10"/>
  <c r="F191" i="10"/>
  <c r="G190" i="10"/>
  <c r="F190" i="10"/>
  <c r="G189" i="10"/>
  <c r="F189" i="10"/>
  <c r="G188" i="10"/>
  <c r="F188" i="10"/>
  <c r="G187" i="10"/>
  <c r="F187" i="10"/>
  <c r="G186" i="10"/>
  <c r="F186" i="10"/>
  <c r="G185" i="10"/>
  <c r="F185" i="10"/>
  <c r="G184" i="10"/>
  <c r="F184" i="10"/>
  <c r="G183" i="10"/>
  <c r="F183" i="10"/>
  <c r="G182" i="10"/>
  <c r="F182" i="10"/>
  <c r="G168" i="10"/>
  <c r="F168" i="10"/>
  <c r="G167" i="10"/>
  <c r="F167" i="10"/>
  <c r="G166" i="10"/>
  <c r="F166" i="10"/>
  <c r="G165" i="10"/>
  <c r="F165" i="10"/>
  <c r="G164" i="10"/>
  <c r="F164" i="10"/>
  <c r="G163" i="10"/>
  <c r="F163" i="10"/>
  <c r="G162" i="10"/>
  <c r="F162" i="10"/>
  <c r="G161" i="10"/>
  <c r="F161" i="10"/>
  <c r="G160" i="10"/>
  <c r="F160" i="10"/>
  <c r="G159" i="10"/>
  <c r="F159" i="10"/>
  <c r="G158" i="10"/>
  <c r="F158" i="10"/>
  <c r="G157" i="10"/>
  <c r="F157" i="10"/>
  <c r="G156" i="10"/>
  <c r="F156" i="10"/>
  <c r="G155" i="10"/>
  <c r="F155" i="10"/>
  <c r="G154" i="10"/>
  <c r="F154" i="10"/>
  <c r="G153" i="10"/>
  <c r="F153" i="10"/>
  <c r="G152" i="10"/>
  <c r="F152" i="10"/>
  <c r="G151" i="10"/>
  <c r="F151" i="10"/>
  <c r="G140" i="10"/>
  <c r="F140" i="10"/>
  <c r="G139" i="10"/>
  <c r="F139" i="10"/>
  <c r="G138" i="10"/>
  <c r="F138" i="10"/>
  <c r="G123" i="10"/>
  <c r="F123" i="10"/>
  <c r="G122" i="10"/>
  <c r="F122" i="10"/>
  <c r="G121" i="10"/>
  <c r="F121" i="10"/>
  <c r="G120" i="10"/>
  <c r="F120" i="10"/>
  <c r="G119" i="10"/>
  <c r="F119" i="10"/>
  <c r="G118" i="10"/>
  <c r="F118" i="10"/>
  <c r="G117" i="10"/>
  <c r="F117" i="10"/>
  <c r="G116" i="10"/>
  <c r="F116" i="10"/>
  <c r="G115" i="10"/>
  <c r="F115" i="10"/>
  <c r="G114" i="10"/>
  <c r="F114" i="10"/>
  <c r="G113" i="10"/>
  <c r="F113" i="10"/>
  <c r="G112" i="10"/>
  <c r="F112" i="10"/>
  <c r="G111" i="10"/>
  <c r="F111" i="10"/>
  <c r="G110" i="10"/>
  <c r="F110" i="10"/>
  <c r="G103" i="10"/>
  <c r="F103" i="10"/>
  <c r="G102" i="10"/>
  <c r="F102" i="10"/>
  <c r="G101" i="10"/>
  <c r="F101" i="10"/>
  <c r="G100" i="10"/>
  <c r="F100" i="10"/>
  <c r="G99" i="10"/>
  <c r="F99" i="10"/>
  <c r="G98" i="10"/>
  <c r="F98" i="10"/>
  <c r="G97" i="10"/>
  <c r="F97" i="10"/>
  <c r="G96" i="10"/>
  <c r="F96" i="10"/>
  <c r="G95" i="10"/>
  <c r="F95" i="10"/>
  <c r="G94" i="10"/>
  <c r="F94" i="10"/>
  <c r="G93" i="10"/>
  <c r="F93" i="10"/>
  <c r="G92" i="10"/>
  <c r="F92" i="10"/>
  <c r="G91" i="10"/>
  <c r="F91" i="10"/>
  <c r="G90" i="10"/>
  <c r="F90" i="10"/>
  <c r="G89" i="10"/>
  <c r="F89" i="10"/>
  <c r="G88" i="10"/>
  <c r="F88" i="10"/>
  <c r="G87" i="10"/>
  <c r="F87" i="10"/>
  <c r="G86" i="10"/>
  <c r="F86" i="10"/>
  <c r="G85" i="10"/>
  <c r="F85" i="10"/>
  <c r="G84" i="10"/>
  <c r="F84" i="10"/>
  <c r="G83" i="10"/>
  <c r="F83" i="10"/>
  <c r="G82" i="10"/>
  <c r="F82" i="10"/>
  <c r="G81" i="10"/>
  <c r="F81" i="10"/>
  <c r="G80" i="10"/>
  <c r="G279" i="10" s="1"/>
  <c r="F8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278" i="10" s="1"/>
  <c r="F2" i="10"/>
  <c r="F279" i="10" s="1"/>
  <c r="G278" i="10" l="1"/>
  <c r="D78" i="7" l="1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G30" i="5"/>
  <c r="J19" i="5"/>
  <c r="J5" i="5"/>
  <c r="J4" i="5"/>
  <c r="J81" i="5"/>
  <c r="J16" i="5"/>
  <c r="J107" i="5"/>
  <c r="J36" i="5"/>
  <c r="J9" i="5"/>
  <c r="J41" i="5"/>
  <c r="J104" i="5"/>
  <c r="J7" i="5"/>
  <c r="J79" i="5"/>
  <c r="J6" i="5"/>
  <c r="J45" i="5"/>
  <c r="J28" i="5"/>
  <c r="J20" i="5"/>
  <c r="J88" i="5"/>
  <c r="J13" i="5"/>
  <c r="J38" i="5"/>
  <c r="J77" i="5"/>
  <c r="J34" i="5"/>
  <c r="J72" i="5"/>
  <c r="J69" i="5"/>
  <c r="J22" i="5"/>
  <c r="J31" i="5"/>
  <c r="J97" i="5"/>
  <c r="J47" i="5"/>
  <c r="J63" i="5"/>
  <c r="J59" i="5"/>
  <c r="J62" i="5"/>
  <c r="J87" i="5"/>
  <c r="J106" i="5"/>
  <c r="J58" i="5"/>
  <c r="J92" i="5"/>
  <c r="J49" i="5"/>
  <c r="J101" i="5"/>
  <c r="J86" i="5"/>
  <c r="J42" i="5"/>
  <c r="J11" i="5"/>
  <c r="J43" i="5"/>
  <c r="J75" i="5"/>
  <c r="J90" i="5"/>
  <c r="J93" i="5"/>
  <c r="J82" i="5"/>
  <c r="J110" i="5"/>
  <c r="J125" i="5"/>
  <c r="J117" i="5"/>
  <c r="J98" i="5"/>
  <c r="J84" i="5"/>
  <c r="J89" i="5"/>
  <c r="J111" i="5"/>
  <c r="J95" i="5"/>
  <c r="J105" i="5"/>
  <c r="J68" i="5"/>
  <c r="J50" i="5"/>
  <c r="J70" i="5"/>
  <c r="J26" i="5"/>
  <c r="J121" i="5"/>
  <c r="J78" i="5"/>
  <c r="J109" i="5"/>
  <c r="J85" i="5"/>
  <c r="J61" i="5"/>
  <c r="J46" i="5"/>
  <c r="J64" i="5"/>
  <c r="J116" i="5"/>
  <c r="J94" i="5"/>
  <c r="J65" i="5"/>
  <c r="J35" i="5"/>
  <c r="J126" i="5"/>
  <c r="J67" i="5"/>
  <c r="J74" i="5"/>
  <c r="J99" i="5"/>
  <c r="J83" i="5"/>
  <c r="J118" i="5"/>
  <c r="J71" i="5"/>
  <c r="J128" i="5"/>
  <c r="J53" i="5"/>
  <c r="J56" i="5"/>
  <c r="J54" i="5"/>
  <c r="J32" i="5"/>
  <c r="J57" i="5"/>
  <c r="J51" i="5"/>
  <c r="J96" i="5"/>
  <c r="J14" i="5"/>
  <c r="J103" i="5"/>
  <c r="J40" i="5"/>
  <c r="J55" i="5"/>
  <c r="J52" i="5"/>
  <c r="J44" i="5"/>
  <c r="J119" i="5"/>
  <c r="J123" i="5"/>
  <c r="J37" i="5"/>
  <c r="J124" i="5"/>
  <c r="J127" i="5"/>
  <c r="J122" i="5"/>
  <c r="J115" i="5"/>
  <c r="J112" i="5"/>
  <c r="J113" i="5"/>
  <c r="J114" i="5"/>
  <c r="J66" i="5"/>
  <c r="J102" i="5"/>
  <c r="J120" i="5"/>
  <c r="J108" i="5"/>
  <c r="J73" i="5"/>
  <c r="J91" i="5"/>
  <c r="J8" i="5"/>
  <c r="J23" i="5"/>
  <c r="J100" i="5"/>
  <c r="J80" i="5"/>
  <c r="J3" i="5"/>
  <c r="J24" i="5"/>
  <c r="J39" i="5"/>
  <c r="J15" i="5"/>
  <c r="J12" i="5"/>
  <c r="J21" i="5"/>
  <c r="J17" i="5"/>
  <c r="J33" i="5"/>
  <c r="J60" i="5"/>
  <c r="J18" i="5"/>
  <c r="J27" i="5"/>
  <c r="J76" i="5"/>
  <c r="J29" i="5"/>
  <c r="J30" i="5"/>
  <c r="J25" i="5"/>
  <c r="J48" i="5"/>
  <c r="J10" i="5"/>
  <c r="G362" i="6"/>
  <c r="F21" i="6"/>
  <c r="G21" i="6" s="1"/>
  <c r="G20" i="6"/>
  <c r="G19" i="6"/>
  <c r="G18" i="6"/>
  <c r="G17" i="6"/>
  <c r="G16" i="6"/>
  <c r="G15" i="6"/>
  <c r="G14" i="6"/>
  <c r="F13" i="6"/>
  <c r="G13" i="6" s="1"/>
  <c r="G12" i="6"/>
  <c r="G11" i="6"/>
  <c r="F10" i="6"/>
  <c r="G10" i="6" s="1"/>
  <c r="G7" i="6"/>
  <c r="G6" i="6"/>
  <c r="A5" i="6"/>
  <c r="A6" i="6" s="1"/>
  <c r="A7" i="6" s="1"/>
  <c r="A8" i="6" s="1"/>
  <c r="G5" i="6"/>
  <c r="C4" i="6"/>
  <c r="B4" i="6"/>
  <c r="G4" i="6"/>
  <c r="G3" i="6"/>
  <c r="AB743" i="4"/>
  <c r="AB742" i="4"/>
  <c r="AB741" i="4"/>
  <c r="AB740" i="4"/>
  <c r="AB739" i="4"/>
  <c r="AB738" i="4"/>
  <c r="AB737" i="4"/>
  <c r="AB736" i="4"/>
  <c r="AB735" i="4"/>
  <c r="AB734" i="4"/>
  <c r="AB733" i="4"/>
  <c r="AB732" i="4"/>
  <c r="AB731" i="4"/>
  <c r="AB730" i="4"/>
  <c r="AB729" i="4"/>
  <c r="AB728" i="4"/>
  <c r="AB727" i="4"/>
  <c r="AB726" i="4"/>
  <c r="AB725" i="4"/>
  <c r="AB724" i="4"/>
  <c r="AB723" i="4"/>
  <c r="AB722" i="4"/>
  <c r="AB721" i="4"/>
  <c r="AB720" i="4"/>
  <c r="AB719" i="4"/>
  <c r="AB718" i="4"/>
  <c r="AB717" i="4"/>
  <c r="AB716" i="4"/>
  <c r="AB715" i="4"/>
  <c r="AB714" i="4"/>
  <c r="AB713" i="4"/>
  <c r="AB712" i="4"/>
  <c r="AB711" i="4"/>
  <c r="AB710" i="4"/>
  <c r="AB709" i="4"/>
  <c r="AB708" i="4"/>
  <c r="AB707" i="4"/>
  <c r="AB706" i="4"/>
  <c r="AB705" i="4"/>
  <c r="AB704" i="4"/>
  <c r="AB703" i="4"/>
  <c r="AB702" i="4"/>
  <c r="AB701" i="4"/>
  <c r="AB700" i="4"/>
  <c r="AB699" i="4"/>
  <c r="AB698" i="4"/>
  <c r="AB697" i="4"/>
  <c r="AB696" i="4"/>
  <c r="AB695" i="4"/>
  <c r="AB694" i="4"/>
  <c r="AB693" i="4"/>
  <c r="AB692" i="4"/>
  <c r="AB691" i="4"/>
  <c r="AB690" i="4"/>
  <c r="AB689" i="4"/>
  <c r="AB688" i="4"/>
  <c r="AB687" i="4"/>
  <c r="AB686" i="4"/>
  <c r="AB685" i="4"/>
  <c r="AB684" i="4"/>
  <c r="AB683" i="4"/>
  <c r="AB682" i="4"/>
  <c r="AB681" i="4"/>
  <c r="AB680" i="4"/>
  <c r="AB679" i="4"/>
  <c r="AB678" i="4"/>
  <c r="AB677" i="4"/>
  <c r="AB676" i="4"/>
  <c r="AB675" i="4"/>
  <c r="AB674" i="4"/>
  <c r="AB673" i="4"/>
  <c r="AB672" i="4"/>
  <c r="AB671" i="4"/>
  <c r="AB670" i="4"/>
  <c r="AB669" i="4"/>
  <c r="AB668" i="4"/>
  <c r="AB667" i="4"/>
  <c r="AB666" i="4"/>
  <c r="AB665" i="4"/>
  <c r="AB664" i="4"/>
  <c r="AB663" i="4"/>
  <c r="AB662" i="4"/>
  <c r="AB661" i="4"/>
  <c r="AB660" i="4"/>
  <c r="AB659" i="4"/>
  <c r="AB658" i="4"/>
  <c r="AB657" i="4"/>
  <c r="AB656" i="4"/>
  <c r="AB655" i="4"/>
  <c r="AB654" i="4"/>
  <c r="AB653" i="4"/>
  <c r="AB652" i="4"/>
  <c r="AB651" i="4"/>
  <c r="AB650" i="4"/>
  <c r="AB649" i="4"/>
  <c r="AB648" i="4"/>
  <c r="AB647" i="4"/>
  <c r="AB646" i="4"/>
  <c r="AB645" i="4"/>
  <c r="AB644" i="4"/>
  <c r="AB643" i="4"/>
  <c r="AB642" i="4"/>
  <c r="AB641" i="4"/>
  <c r="AB640" i="4"/>
  <c r="AB639" i="4"/>
  <c r="AB638" i="4"/>
  <c r="AB637" i="4"/>
  <c r="AB636" i="4"/>
  <c r="AB635" i="4"/>
  <c r="AB634" i="4"/>
  <c r="AB633" i="4"/>
  <c r="AB632" i="4"/>
  <c r="AB631" i="4"/>
  <c r="AB630" i="4"/>
  <c r="AB629" i="4"/>
  <c r="AB628" i="4"/>
  <c r="AB627" i="4"/>
  <c r="AB626" i="4"/>
  <c r="AB625" i="4"/>
  <c r="AB624" i="4"/>
  <c r="AB623" i="4"/>
  <c r="AB622" i="4"/>
  <c r="AB621" i="4"/>
  <c r="AB620" i="4"/>
  <c r="AB619" i="4"/>
  <c r="AB618" i="4"/>
  <c r="AB617" i="4"/>
  <c r="AB616" i="4"/>
  <c r="AB615" i="4"/>
  <c r="AB614" i="4"/>
  <c r="AB613" i="4"/>
  <c r="AB612" i="4"/>
  <c r="AB611" i="4"/>
  <c r="AB610" i="4"/>
  <c r="AB609" i="4"/>
  <c r="AB608" i="4"/>
  <c r="AB607" i="4"/>
  <c r="AB606" i="4"/>
  <c r="AB605" i="4"/>
  <c r="AB604" i="4"/>
  <c r="AB603" i="4"/>
  <c r="AB602" i="4"/>
  <c r="AB601" i="4"/>
  <c r="AB600" i="4"/>
  <c r="AB599" i="4"/>
  <c r="AB598" i="4"/>
  <c r="AB597" i="4"/>
  <c r="AB596" i="4"/>
  <c r="AB595" i="4"/>
  <c r="AB594" i="4"/>
  <c r="AB593" i="4"/>
  <c r="AB592" i="4"/>
  <c r="AB591" i="4"/>
  <c r="AB590" i="4"/>
  <c r="AB589" i="4"/>
  <c r="AB588" i="4"/>
  <c r="AB587" i="4"/>
  <c r="AB586" i="4"/>
  <c r="AB585" i="4"/>
  <c r="AB584" i="4"/>
  <c r="AB583" i="4"/>
  <c r="AB582" i="4"/>
  <c r="AB581" i="4"/>
  <c r="AB580" i="4"/>
  <c r="AB579" i="4"/>
  <c r="AB578" i="4"/>
  <c r="AB577" i="4"/>
  <c r="AB576" i="4"/>
  <c r="AB575" i="4"/>
  <c r="AB574" i="4"/>
  <c r="AB573" i="4"/>
  <c r="AB572" i="4"/>
  <c r="AB571" i="4"/>
  <c r="AB570" i="4"/>
  <c r="AB569" i="4"/>
  <c r="AB568" i="4"/>
  <c r="AB567" i="4"/>
  <c r="AB566" i="4"/>
  <c r="AB565" i="4"/>
  <c r="AB564" i="4"/>
  <c r="AB563" i="4"/>
  <c r="AB562" i="4"/>
  <c r="AB561" i="4"/>
  <c r="AB560" i="4"/>
  <c r="AB559" i="4"/>
  <c r="AB558" i="4"/>
  <c r="AB557" i="4"/>
  <c r="AB556" i="4"/>
  <c r="AB555" i="4"/>
  <c r="AB554" i="4"/>
  <c r="AB553" i="4"/>
  <c r="AB552" i="4"/>
  <c r="AB551" i="4"/>
  <c r="AB550" i="4"/>
  <c r="AB549" i="4"/>
  <c r="AB548" i="4"/>
  <c r="AB547" i="4"/>
  <c r="AB546" i="4"/>
  <c r="AB545" i="4"/>
  <c r="AB544" i="4"/>
  <c r="AB543" i="4"/>
  <c r="AB542" i="4"/>
  <c r="AB541" i="4"/>
  <c r="AB540" i="4"/>
  <c r="AB539" i="4"/>
  <c r="AB538" i="4"/>
  <c r="AB537" i="4"/>
  <c r="AB536" i="4"/>
  <c r="AB535" i="4"/>
  <c r="AB534" i="4"/>
  <c r="AB533" i="4"/>
  <c r="AB532" i="4"/>
  <c r="AB531" i="4"/>
  <c r="AB530" i="4"/>
  <c r="AB529" i="4"/>
  <c r="AB528" i="4"/>
  <c r="AB527" i="4"/>
  <c r="AB526" i="4"/>
  <c r="AB525" i="4"/>
  <c r="AB524" i="4"/>
  <c r="AB523" i="4"/>
  <c r="AB522" i="4"/>
  <c r="AB521" i="4"/>
  <c r="AB520" i="4"/>
  <c r="AB519" i="4"/>
  <c r="AB518" i="4"/>
  <c r="AB517" i="4"/>
  <c r="AB516" i="4"/>
  <c r="AB515" i="4"/>
  <c r="AB514" i="4"/>
  <c r="AB513" i="4"/>
  <c r="AB512" i="4"/>
  <c r="AB511" i="4"/>
  <c r="AB510" i="4"/>
  <c r="AB509" i="4"/>
  <c r="AB508" i="4"/>
  <c r="AB507" i="4"/>
  <c r="AB506" i="4"/>
  <c r="AB505" i="4"/>
  <c r="AB504" i="4"/>
  <c r="AB503" i="4"/>
  <c r="AB502" i="4"/>
  <c r="AB501" i="4"/>
  <c r="AB500" i="4"/>
  <c r="AB499" i="4"/>
  <c r="AB498" i="4"/>
  <c r="AB497" i="4"/>
  <c r="AB496" i="4"/>
  <c r="AB495" i="4"/>
  <c r="AB494" i="4"/>
  <c r="AB493" i="4"/>
  <c r="AB492" i="4"/>
  <c r="AB491" i="4"/>
  <c r="AB490" i="4"/>
  <c r="AB489" i="4"/>
  <c r="AB488" i="4"/>
  <c r="AB487" i="4"/>
  <c r="AB486" i="4"/>
  <c r="AB485" i="4"/>
  <c r="AB484" i="4"/>
  <c r="AB483" i="4"/>
  <c r="AB482" i="4"/>
  <c r="AB481" i="4"/>
  <c r="AB480" i="4"/>
  <c r="AB479" i="4"/>
  <c r="AB478" i="4"/>
  <c r="AB477" i="4"/>
  <c r="AB476" i="4"/>
  <c r="AB475" i="4"/>
  <c r="AB474" i="4"/>
  <c r="AB473" i="4"/>
  <c r="AB472" i="4"/>
  <c r="AB471" i="4"/>
  <c r="AB470" i="4"/>
  <c r="AB469" i="4"/>
  <c r="AB468" i="4"/>
  <c r="AB467" i="4"/>
  <c r="AB466" i="4"/>
  <c r="AB465" i="4"/>
  <c r="AB464" i="4"/>
  <c r="AB463" i="4"/>
  <c r="AB462" i="4"/>
  <c r="AB461" i="4"/>
  <c r="AB460" i="4"/>
  <c r="AB459" i="4"/>
  <c r="AB458" i="4"/>
  <c r="AB457" i="4"/>
  <c r="AB456" i="4"/>
  <c r="AB455" i="4"/>
  <c r="AB454" i="4"/>
  <c r="AB453" i="4"/>
  <c r="AB452" i="4"/>
  <c r="AB451" i="4"/>
  <c r="AB450" i="4"/>
  <c r="AB449" i="4"/>
  <c r="AB448" i="4"/>
  <c r="AB447" i="4"/>
  <c r="AB446" i="4"/>
  <c r="AB445" i="4"/>
  <c r="AB444" i="4"/>
  <c r="AB443" i="4"/>
  <c r="AB442" i="4"/>
  <c r="AB441" i="4"/>
  <c r="AB440" i="4"/>
  <c r="AB439" i="4"/>
  <c r="AB438" i="4"/>
  <c r="AB437" i="4"/>
  <c r="AB436" i="4"/>
  <c r="AB435" i="4"/>
  <c r="AB434" i="4"/>
  <c r="AB433" i="4"/>
  <c r="AB432" i="4"/>
  <c r="AB431" i="4"/>
  <c r="AB430" i="4"/>
  <c r="AB429" i="4"/>
  <c r="AB428" i="4"/>
  <c r="AB427" i="4"/>
  <c r="AB426" i="4"/>
  <c r="AB425" i="4"/>
  <c r="AB424" i="4"/>
  <c r="AB423" i="4"/>
  <c r="AB422" i="4"/>
  <c r="AB421" i="4"/>
  <c r="AB420" i="4"/>
  <c r="AB419" i="4"/>
  <c r="AB418" i="4"/>
  <c r="AB417" i="4"/>
  <c r="AB416" i="4"/>
  <c r="AB415" i="4"/>
  <c r="AB414" i="4"/>
  <c r="AB413" i="4"/>
  <c r="AB412" i="4"/>
  <c r="AB411" i="4"/>
  <c r="AB410" i="4"/>
  <c r="AB409" i="4"/>
  <c r="AB408" i="4"/>
  <c r="AB407" i="4"/>
  <c r="AB406" i="4"/>
  <c r="AB405" i="4"/>
  <c r="AB404" i="4"/>
  <c r="AB403" i="4"/>
  <c r="AB402" i="4"/>
  <c r="AB401" i="4"/>
  <c r="AB400" i="4"/>
  <c r="AB399" i="4"/>
  <c r="AB398" i="4"/>
  <c r="AB397" i="4"/>
  <c r="AB396" i="4"/>
  <c r="AB395" i="4"/>
  <c r="AB394" i="4"/>
  <c r="AB393" i="4"/>
  <c r="AB392" i="4"/>
  <c r="AB391" i="4"/>
  <c r="AB390" i="4"/>
  <c r="AB389" i="4"/>
  <c r="AB388" i="4"/>
  <c r="AB387" i="4"/>
  <c r="AB386" i="4"/>
  <c r="AB385" i="4"/>
  <c r="AB384" i="4"/>
  <c r="AB383" i="4"/>
  <c r="AB382" i="4"/>
  <c r="AB381" i="4"/>
  <c r="AB380" i="4"/>
  <c r="AB379" i="4"/>
  <c r="AB378" i="4"/>
  <c r="AB377" i="4"/>
  <c r="AB376" i="4"/>
  <c r="AB375" i="4"/>
  <c r="AB374" i="4"/>
  <c r="AB373" i="4"/>
  <c r="AB372" i="4"/>
  <c r="AB371" i="4"/>
  <c r="AB370" i="4"/>
  <c r="AB369" i="4"/>
  <c r="AB368" i="4"/>
  <c r="AB367" i="4"/>
  <c r="AB366" i="4"/>
  <c r="AB365" i="4"/>
  <c r="AB364" i="4"/>
  <c r="AB363" i="4"/>
  <c r="AB362" i="4"/>
  <c r="AB361" i="4"/>
  <c r="AB360" i="4"/>
  <c r="AB359" i="4"/>
  <c r="AB358" i="4"/>
  <c r="AB357" i="4"/>
  <c r="AB356" i="4"/>
  <c r="AB355" i="4"/>
  <c r="AB354" i="4"/>
  <c r="AB353" i="4"/>
  <c r="AB352" i="4"/>
  <c r="AB351" i="4"/>
  <c r="AB350" i="4"/>
  <c r="AB349" i="4"/>
  <c r="AB348" i="4"/>
  <c r="AB347" i="4"/>
  <c r="AB346" i="4"/>
  <c r="AB345" i="4"/>
  <c r="AB344" i="4"/>
  <c r="AB343" i="4"/>
  <c r="AB342" i="4"/>
  <c r="AB341" i="4"/>
  <c r="AB340" i="4"/>
  <c r="AB339" i="4"/>
  <c r="AB338" i="4"/>
  <c r="AB337" i="4"/>
  <c r="AB336" i="4"/>
  <c r="AB335" i="4"/>
  <c r="AB334" i="4"/>
  <c r="AB333" i="4"/>
  <c r="AB332" i="4"/>
  <c r="AB331" i="4"/>
  <c r="AB330" i="4"/>
  <c r="AB329" i="4"/>
  <c r="AB328" i="4"/>
  <c r="AB327" i="4"/>
  <c r="AB326" i="4"/>
  <c r="AB325" i="4"/>
  <c r="AB324" i="4"/>
  <c r="AB323" i="4"/>
  <c r="AB322" i="4"/>
  <c r="AB321" i="4"/>
  <c r="AB320" i="4"/>
  <c r="AB319" i="4"/>
  <c r="AB318" i="4"/>
  <c r="AB317" i="4"/>
  <c r="AB316" i="4"/>
  <c r="AB315" i="4"/>
  <c r="AB314" i="4"/>
  <c r="AB313" i="4"/>
  <c r="AB312" i="4"/>
  <c r="AB311" i="4"/>
  <c r="AB310" i="4"/>
  <c r="AB309" i="4"/>
  <c r="AB308" i="4"/>
  <c r="AB307" i="4"/>
  <c r="AB306" i="4"/>
  <c r="AB305" i="4"/>
  <c r="AB304" i="4"/>
  <c r="AB303" i="4"/>
  <c r="AB302" i="4"/>
  <c r="AB301" i="4"/>
  <c r="AB300" i="4"/>
  <c r="AB299" i="4"/>
  <c r="AB298" i="4"/>
  <c r="AB297" i="4"/>
  <c r="AB296" i="4"/>
  <c r="AB295" i="4"/>
  <c r="AB294" i="4"/>
  <c r="AB293" i="4"/>
  <c r="AB292" i="4"/>
  <c r="AB291" i="4"/>
  <c r="AB290" i="4"/>
  <c r="AB289" i="4"/>
  <c r="AB288" i="4"/>
  <c r="AB287" i="4"/>
  <c r="AB286" i="4"/>
  <c r="AB285" i="4"/>
  <c r="AB284" i="4"/>
  <c r="AB283" i="4"/>
  <c r="AB282" i="4"/>
  <c r="AB281" i="4"/>
  <c r="AB280" i="4"/>
  <c r="AB279" i="4"/>
  <c r="AB278" i="4"/>
  <c r="AB277" i="4"/>
  <c r="AB276" i="4"/>
  <c r="AB275" i="4"/>
  <c r="AB274" i="4"/>
  <c r="AB273" i="4"/>
  <c r="AB272" i="4"/>
  <c r="AB271" i="4"/>
  <c r="AB270" i="4"/>
  <c r="AB269" i="4"/>
  <c r="AB268" i="4"/>
  <c r="AB267" i="4"/>
  <c r="AB266" i="4"/>
  <c r="AB265" i="4"/>
  <c r="AB264" i="4"/>
  <c r="AB263" i="4"/>
  <c r="AB262" i="4"/>
  <c r="AB261" i="4"/>
  <c r="AB260" i="4"/>
  <c r="AB259" i="4"/>
  <c r="AB258" i="4"/>
  <c r="AB257" i="4"/>
  <c r="AB256" i="4"/>
  <c r="AB255" i="4"/>
  <c r="AB254" i="4"/>
  <c r="AB253" i="4"/>
  <c r="AB252" i="4"/>
  <c r="AB251" i="4"/>
  <c r="AB250" i="4"/>
  <c r="AB249" i="4"/>
  <c r="AB248" i="4"/>
  <c r="AB247" i="4"/>
  <c r="AB246" i="4"/>
  <c r="AB245" i="4"/>
  <c r="AB244" i="4"/>
  <c r="AB243" i="4"/>
  <c r="AB242" i="4"/>
  <c r="AB241" i="4"/>
  <c r="AB240" i="4"/>
  <c r="AB239" i="4"/>
  <c r="AB238" i="4"/>
  <c r="AB237" i="4"/>
  <c r="AB236" i="4"/>
  <c r="AB235" i="4"/>
  <c r="AB234" i="4"/>
  <c r="AB233" i="4"/>
  <c r="AB232" i="4"/>
  <c r="AB231" i="4"/>
  <c r="AB230" i="4"/>
  <c r="AB229" i="4"/>
  <c r="AB228" i="4"/>
  <c r="AB227" i="4"/>
  <c r="AB226" i="4"/>
  <c r="AB225" i="4"/>
  <c r="AB224" i="4"/>
  <c r="AB223" i="4"/>
  <c r="AB222" i="4"/>
  <c r="AB221" i="4"/>
  <c r="AB220" i="4"/>
  <c r="AB219" i="4"/>
  <c r="AB218" i="4"/>
  <c r="AB217" i="4"/>
  <c r="AB216" i="4"/>
  <c r="AB215" i="4"/>
  <c r="AB214" i="4"/>
  <c r="AB213" i="4"/>
  <c r="AB212" i="4"/>
  <c r="AB211" i="4"/>
  <c r="AB210" i="4"/>
  <c r="AB209" i="4"/>
  <c r="AB208" i="4"/>
  <c r="AB207" i="4"/>
  <c r="AB206" i="4"/>
  <c r="AB205" i="4"/>
  <c r="AB204" i="4"/>
  <c r="AB203" i="4"/>
  <c r="AB202" i="4"/>
  <c r="AB201" i="4"/>
  <c r="AB200" i="4"/>
  <c r="AB199" i="4"/>
  <c r="AB198" i="4"/>
  <c r="AB197" i="4"/>
  <c r="AB196" i="4"/>
  <c r="AB195" i="4"/>
  <c r="AB194" i="4"/>
  <c r="AB193" i="4"/>
  <c r="AB192" i="4"/>
  <c r="AB191" i="4"/>
  <c r="AB190" i="4"/>
  <c r="AB189" i="4"/>
  <c r="AB188" i="4"/>
  <c r="AB187" i="4"/>
  <c r="AB186" i="4"/>
  <c r="AB185" i="4"/>
  <c r="AB184" i="4"/>
  <c r="AB183" i="4"/>
  <c r="AB182" i="4"/>
  <c r="AB181" i="4"/>
  <c r="AB180" i="4"/>
  <c r="AB179" i="4"/>
  <c r="AB178" i="4"/>
  <c r="AB177" i="4"/>
  <c r="AB176" i="4"/>
  <c r="AB175" i="4"/>
  <c r="AB174" i="4"/>
  <c r="AB173" i="4"/>
  <c r="AB172" i="4"/>
  <c r="AB171" i="4"/>
  <c r="AB170" i="4"/>
  <c r="AB169" i="4"/>
  <c r="AB168" i="4"/>
  <c r="AB167" i="4"/>
  <c r="AB166" i="4"/>
  <c r="AB165" i="4"/>
  <c r="AB164" i="4"/>
  <c r="AB163" i="4"/>
  <c r="AB162" i="4"/>
  <c r="AB161" i="4"/>
  <c r="AB160" i="4"/>
  <c r="AB159" i="4"/>
  <c r="AB158" i="4"/>
  <c r="AB157" i="4"/>
  <c r="AB156" i="4"/>
  <c r="AB155" i="4"/>
  <c r="AB154" i="4"/>
  <c r="AB153" i="4"/>
  <c r="AB152" i="4"/>
  <c r="AB151" i="4"/>
  <c r="AB150" i="4"/>
  <c r="AB149" i="4"/>
  <c r="AB148" i="4"/>
  <c r="AB147" i="4"/>
  <c r="AB146" i="4"/>
  <c r="AB145" i="4"/>
  <c r="AB144" i="4"/>
  <c r="AB143" i="4"/>
  <c r="AB142" i="4"/>
  <c r="AB141" i="4"/>
  <c r="AB140" i="4"/>
  <c r="AB139" i="4"/>
  <c r="AB138" i="4"/>
  <c r="AB137" i="4"/>
  <c r="AB136" i="4"/>
  <c r="AB135" i="4"/>
  <c r="AB134" i="4"/>
  <c r="AB133" i="4"/>
  <c r="AB132" i="4"/>
  <c r="AB131" i="4"/>
  <c r="AB130" i="4"/>
  <c r="AB129" i="4"/>
  <c r="AB128" i="4"/>
  <c r="AB127" i="4"/>
  <c r="AB126" i="4"/>
  <c r="AB125" i="4"/>
  <c r="AB124" i="4"/>
  <c r="AB123" i="4"/>
  <c r="AB122" i="4"/>
  <c r="AB121" i="4"/>
  <c r="AB120" i="4"/>
  <c r="AB119" i="4"/>
  <c r="AB118" i="4"/>
  <c r="AB117" i="4"/>
  <c r="AB116" i="4"/>
  <c r="AB115" i="4"/>
  <c r="AB114" i="4"/>
  <c r="AB113" i="4"/>
  <c r="AB112" i="4"/>
  <c r="AB111" i="4"/>
  <c r="AB110" i="4"/>
  <c r="AB109" i="4"/>
  <c r="AB108" i="4"/>
  <c r="AB107" i="4"/>
  <c r="AB106" i="4"/>
  <c r="AB105" i="4"/>
  <c r="AB104" i="4"/>
  <c r="AB103" i="4"/>
  <c r="AB102" i="4"/>
  <c r="AB101" i="4"/>
  <c r="AB100" i="4"/>
  <c r="AB99" i="4"/>
  <c r="AB98" i="4"/>
  <c r="AB97" i="4"/>
  <c r="AB96" i="4"/>
  <c r="AB95" i="4"/>
  <c r="AB94" i="4"/>
  <c r="AB93" i="4"/>
  <c r="AB92" i="4"/>
  <c r="AB91" i="4"/>
  <c r="AB90" i="4"/>
  <c r="AB89" i="4"/>
  <c r="AB88" i="4"/>
  <c r="AB87" i="4"/>
  <c r="AB86" i="4"/>
  <c r="AB85" i="4"/>
  <c r="AB84" i="4"/>
  <c r="AB83" i="4"/>
  <c r="AB82" i="4"/>
  <c r="AB81" i="4"/>
  <c r="AB80" i="4"/>
  <c r="AB79" i="4"/>
  <c r="AB78" i="4"/>
  <c r="AB77" i="4"/>
  <c r="AB76" i="4"/>
  <c r="AB75" i="4"/>
  <c r="AB74" i="4"/>
  <c r="AB73" i="4"/>
  <c r="AB72" i="4"/>
  <c r="AB71" i="4"/>
  <c r="AB70" i="4"/>
  <c r="AB69" i="4"/>
  <c r="AB68" i="4"/>
  <c r="AB67" i="4"/>
  <c r="AB66" i="4"/>
  <c r="AB65" i="4"/>
  <c r="AB64" i="4"/>
  <c r="AB63" i="4"/>
  <c r="AB62" i="4"/>
  <c r="AB61" i="4"/>
  <c r="AB60" i="4"/>
  <c r="AB59" i="4"/>
  <c r="AB58" i="4"/>
  <c r="AB57" i="4"/>
  <c r="AB56" i="4"/>
  <c r="AB55" i="4"/>
  <c r="AB54" i="4"/>
  <c r="AB53" i="4"/>
  <c r="AB52" i="4"/>
  <c r="AB51" i="4"/>
  <c r="AB50" i="4"/>
  <c r="AB49" i="4"/>
  <c r="AB48" i="4"/>
  <c r="AB47" i="4"/>
  <c r="AB46" i="4"/>
  <c r="AB45" i="4"/>
  <c r="AB44" i="4"/>
  <c r="AB43" i="4"/>
  <c r="AB42" i="4"/>
  <c r="AB41" i="4"/>
  <c r="AB40" i="4"/>
  <c r="AB39" i="4"/>
  <c r="AB38" i="4"/>
  <c r="AB37" i="4"/>
  <c r="AB36" i="4"/>
  <c r="AB35" i="4"/>
  <c r="AB34" i="4"/>
  <c r="AB33" i="4"/>
  <c r="AB32" i="4"/>
  <c r="AB31" i="4"/>
  <c r="AB30" i="4"/>
  <c r="AB29" i="4"/>
  <c r="AB28" i="4"/>
  <c r="AB27" i="4"/>
  <c r="AB26" i="4"/>
  <c r="AB25" i="4"/>
  <c r="AB24" i="4"/>
  <c r="AB23" i="4"/>
  <c r="AB22" i="4"/>
  <c r="AB21" i="4"/>
  <c r="AB20" i="4"/>
  <c r="AB19" i="4"/>
  <c r="AB18" i="4"/>
  <c r="AB17" i="4"/>
  <c r="AB16" i="4"/>
  <c r="AB15" i="4"/>
  <c r="AB14" i="4"/>
  <c r="AB13" i="4"/>
  <c r="AB12" i="4"/>
  <c r="AB11" i="4"/>
  <c r="AB10" i="4"/>
  <c r="AB9" i="4"/>
  <c r="AB8" i="4"/>
  <c r="AB7" i="4"/>
  <c r="AB6" i="4"/>
  <c r="AB5" i="4"/>
  <c r="AB4" i="4"/>
  <c r="AB3" i="4"/>
  <c r="H127" i="4"/>
  <c r="H125" i="4"/>
  <c r="H111" i="4"/>
  <c r="H106" i="4"/>
  <c r="H68" i="4"/>
  <c r="H67" i="4"/>
  <c r="H12" i="4"/>
  <c r="H8" i="4"/>
  <c r="G105" i="3"/>
  <c r="F105" i="3"/>
  <c r="G104" i="3"/>
  <c r="F104" i="3"/>
  <c r="G103" i="3"/>
  <c r="F103" i="3"/>
  <c r="G102" i="3"/>
  <c r="F102" i="3"/>
  <c r="G101" i="3"/>
  <c r="F101" i="3"/>
  <c r="G100" i="3"/>
  <c r="F100" i="3"/>
  <c r="G99" i="3"/>
  <c r="F99" i="3"/>
  <c r="G98" i="3"/>
  <c r="F98" i="3"/>
  <c r="G97" i="3"/>
  <c r="F97" i="3"/>
  <c r="G96" i="3"/>
  <c r="F96" i="3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F72" i="3"/>
  <c r="G71" i="3"/>
  <c r="F71" i="3"/>
  <c r="G70" i="3"/>
  <c r="F70" i="3"/>
  <c r="G69" i="3"/>
  <c r="F69" i="3"/>
  <c r="G68" i="3"/>
  <c r="F68" i="3"/>
  <c r="G67" i="3"/>
  <c r="F67" i="3"/>
  <c r="G66" i="3"/>
  <c r="F66" i="3"/>
  <c r="G65" i="3"/>
  <c r="F65" i="3"/>
  <c r="G64" i="3"/>
  <c r="F64" i="3"/>
  <c r="G63" i="3"/>
  <c r="F63" i="3"/>
  <c r="G62" i="3"/>
  <c r="F62" i="3"/>
  <c r="G61" i="3"/>
  <c r="F61" i="3"/>
  <c r="G60" i="3"/>
  <c r="F60" i="3"/>
  <c r="G59" i="3"/>
  <c r="F59" i="3"/>
  <c r="G58" i="3"/>
  <c r="F58" i="3"/>
  <c r="G57" i="3"/>
  <c r="F57" i="3"/>
  <c r="G56" i="3"/>
  <c r="F56" i="3"/>
  <c r="G55" i="3"/>
  <c r="F55" i="3"/>
  <c r="G54" i="3"/>
  <c r="F54" i="3"/>
  <c r="G53" i="3"/>
  <c r="F53" i="3"/>
  <c r="G52" i="3"/>
  <c r="F52" i="3"/>
  <c r="G51" i="3"/>
  <c r="F51" i="3"/>
  <c r="G50" i="3"/>
  <c r="F50" i="3"/>
  <c r="G49" i="3"/>
  <c r="F49" i="3"/>
  <c r="G48" i="3"/>
  <c r="F48" i="3"/>
  <c r="G47" i="3"/>
  <c r="F47" i="3"/>
  <c r="G46" i="3"/>
  <c r="F46" i="3"/>
  <c r="G45" i="3"/>
  <c r="F45" i="3"/>
  <c r="G44" i="3"/>
  <c r="F44" i="3"/>
  <c r="G43" i="3"/>
  <c r="F43" i="3"/>
  <c r="G42" i="3"/>
  <c r="F42" i="3"/>
  <c r="G41" i="3"/>
  <c r="F41" i="3"/>
  <c r="G40" i="3"/>
  <c r="F40" i="3"/>
  <c r="G39" i="3"/>
  <c r="F39" i="3"/>
  <c r="G38" i="3"/>
  <c r="F38" i="3"/>
  <c r="G37" i="3"/>
  <c r="F37" i="3"/>
  <c r="G36" i="3"/>
  <c r="F36" i="3"/>
  <c r="G35" i="3"/>
  <c r="F35" i="3"/>
  <c r="G34" i="3"/>
  <c r="F34" i="3"/>
  <c r="G33" i="3"/>
  <c r="F33" i="3"/>
  <c r="G32" i="3"/>
  <c r="F32" i="3"/>
  <c r="G31" i="3"/>
  <c r="F31" i="3"/>
  <c r="G30" i="3"/>
  <c r="F30" i="3"/>
  <c r="G29" i="3"/>
  <c r="F29" i="3"/>
  <c r="G28" i="3"/>
  <c r="F28" i="3"/>
  <c r="G27" i="3"/>
  <c r="F27" i="3"/>
  <c r="G26" i="3"/>
  <c r="F26" i="3"/>
  <c r="G25" i="3"/>
  <c r="F25" i="3"/>
  <c r="G24" i="3"/>
  <c r="F24" i="3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F5" i="3"/>
  <c r="G4" i="3"/>
  <c r="F4" i="3"/>
  <c r="G3" i="3"/>
  <c r="F3" i="3"/>
  <c r="G85" i="2"/>
  <c r="F85" i="2"/>
  <c r="G82" i="2"/>
  <c r="F82" i="2"/>
  <c r="G70" i="2"/>
  <c r="F70" i="2"/>
  <c r="G30" i="2"/>
  <c r="F30" i="2"/>
  <c r="G24" i="2"/>
  <c r="F24" i="2"/>
  <c r="G16" i="2"/>
  <c r="F16" i="2"/>
  <c r="G4" i="2"/>
  <c r="F4" i="2"/>
  <c r="D105" i="2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4" i="2"/>
  <c r="N31" i="2"/>
  <c r="N30" i="2"/>
  <c r="N29" i="2"/>
  <c r="N28" i="2"/>
  <c r="N27" i="2"/>
  <c r="N26" i="2"/>
  <c r="N25" i="2"/>
  <c r="N24" i="2"/>
  <c r="N23" i="2"/>
  <c r="N22" i="2"/>
  <c r="N21" i="2"/>
  <c r="N20" i="2"/>
  <c r="N18" i="2"/>
  <c r="N17" i="2"/>
  <c r="G3" i="7" l="1"/>
  <c r="G11" i="7"/>
  <c r="F18" i="7"/>
  <c r="F19" i="7" s="1"/>
  <c r="F12" i="7"/>
  <c r="F13" i="7" s="1"/>
  <c r="F14" i="7" s="1"/>
  <c r="F15" i="7" s="1"/>
  <c r="F16" i="7" s="1"/>
  <c r="F28" i="7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G21" i="7"/>
  <c r="F20" i="7"/>
  <c r="F4" i="7"/>
  <c r="F5" i="7" s="1"/>
  <c r="F6" i="7" s="1"/>
  <c r="F7" i="7" s="1"/>
  <c r="F8" i="7" s="1"/>
  <c r="F9" i="7" s="1"/>
  <c r="F10" i="7" s="1"/>
  <c r="F22" i="7"/>
  <c r="F23" i="7" s="1"/>
  <c r="F24" i="7" s="1"/>
  <c r="F25" i="7" s="1"/>
  <c r="F26" i="7" s="1"/>
  <c r="G17" i="7"/>
  <c r="F9" i="6"/>
  <c r="F8" i="6" s="1"/>
  <c r="G8" i="6" s="1"/>
  <c r="F22" i="6"/>
  <c r="F23" i="6" s="1"/>
  <c r="G23" i="6" s="1"/>
  <c r="B7" i="6"/>
  <c r="C6" i="6"/>
  <c r="B6" i="6"/>
  <c r="B5" i="6"/>
  <c r="C8" i="6"/>
  <c r="B8" i="6"/>
  <c r="C5" i="6"/>
  <c r="A9" i="6"/>
  <c r="C7" i="6"/>
  <c r="G9" i="6" l="1"/>
  <c r="G25" i="7"/>
  <c r="F24" i="6"/>
  <c r="F25" i="6" s="1"/>
  <c r="G22" i="6"/>
  <c r="G22" i="7"/>
  <c r="G24" i="7"/>
  <c r="G23" i="7"/>
  <c r="G26" i="7"/>
  <c r="G27" i="7"/>
  <c r="G24" i="6"/>
  <c r="A10" i="6"/>
  <c r="C9" i="6"/>
  <c r="B9" i="6"/>
  <c r="A11" i="6" l="1"/>
  <c r="B10" i="6"/>
  <c r="C10" i="6"/>
  <c r="F26" i="6"/>
  <c r="G25" i="6"/>
  <c r="G26" i="6" l="1"/>
  <c r="F27" i="6"/>
  <c r="A12" i="6"/>
  <c r="C11" i="6"/>
  <c r="B11" i="6"/>
  <c r="A13" i="6" l="1"/>
  <c r="C12" i="6"/>
  <c r="B12" i="6"/>
  <c r="F28" i="6"/>
  <c r="G27" i="6"/>
  <c r="G28" i="6" l="1"/>
  <c r="F29" i="6"/>
  <c r="C13" i="6"/>
  <c r="B13" i="6"/>
  <c r="A14" i="6"/>
  <c r="A15" i="6" l="1"/>
  <c r="C14" i="6"/>
  <c r="B14" i="6"/>
  <c r="G29" i="6"/>
  <c r="F30" i="6"/>
  <c r="F31" i="6" l="1"/>
  <c r="G30" i="6"/>
  <c r="C15" i="6"/>
  <c r="B15" i="6"/>
  <c r="A16" i="6"/>
  <c r="A17" i="6" l="1"/>
  <c r="C16" i="6"/>
  <c r="B16" i="6"/>
  <c r="G31" i="6"/>
  <c r="F32" i="6"/>
  <c r="F33" i="6" l="1"/>
  <c r="G32" i="6"/>
  <c r="C17" i="6"/>
  <c r="B17" i="6"/>
  <c r="A18" i="6"/>
  <c r="A19" i="6" l="1"/>
  <c r="C18" i="6"/>
  <c r="B18" i="6"/>
  <c r="F34" i="6"/>
  <c r="G33" i="6"/>
  <c r="G34" i="6" l="1"/>
  <c r="F35" i="6"/>
  <c r="C19" i="6"/>
  <c r="B19" i="6"/>
  <c r="A20" i="6"/>
  <c r="A21" i="6" l="1"/>
  <c r="B20" i="6"/>
  <c r="C20" i="6"/>
  <c r="F36" i="6"/>
  <c r="G35" i="6"/>
  <c r="G36" i="6" l="1"/>
  <c r="F37" i="6"/>
  <c r="C21" i="6"/>
  <c r="B21" i="6"/>
  <c r="A22" i="6"/>
  <c r="G37" i="6" l="1"/>
  <c r="F38" i="6"/>
  <c r="A23" i="6"/>
  <c r="C22" i="6"/>
  <c r="B22" i="6"/>
  <c r="A24" i="6" l="1"/>
  <c r="C23" i="6"/>
  <c r="B23" i="6"/>
  <c r="F39" i="6"/>
  <c r="G38" i="6"/>
  <c r="G39" i="6" l="1"/>
  <c r="F40" i="6"/>
  <c r="C24" i="6"/>
  <c r="B24" i="6"/>
  <c r="A25" i="6"/>
  <c r="A26" i="6" l="1"/>
  <c r="C25" i="6"/>
  <c r="B25" i="6"/>
  <c r="F41" i="6"/>
  <c r="G40" i="6"/>
  <c r="F42" i="6" l="1"/>
  <c r="G41" i="6"/>
  <c r="B26" i="6"/>
  <c r="A27" i="6"/>
  <c r="C26" i="6"/>
  <c r="C27" i="6" l="1"/>
  <c r="B27" i="6"/>
  <c r="A28" i="6"/>
  <c r="G42" i="6"/>
  <c r="F43" i="6"/>
  <c r="F44" i="6" l="1"/>
  <c r="G43" i="6"/>
  <c r="A29" i="6"/>
  <c r="B28" i="6"/>
  <c r="C28" i="6"/>
  <c r="C29" i="6" l="1"/>
  <c r="B29" i="6"/>
  <c r="A30" i="6"/>
  <c r="G44" i="6"/>
  <c r="F45" i="6"/>
  <c r="A31" i="6" l="1"/>
  <c r="C30" i="6"/>
  <c r="B30" i="6"/>
  <c r="G45" i="6"/>
  <c r="F46" i="6"/>
  <c r="A32" i="6" l="1"/>
  <c r="C31" i="6"/>
  <c r="B31" i="6"/>
  <c r="F47" i="6"/>
  <c r="G46" i="6"/>
  <c r="C32" i="6" l="1"/>
  <c r="B32" i="6"/>
  <c r="A33" i="6"/>
  <c r="G47" i="6"/>
  <c r="F48" i="6"/>
  <c r="F49" i="6" l="1"/>
  <c r="G48" i="6"/>
  <c r="A34" i="6"/>
  <c r="C33" i="6"/>
  <c r="B33" i="6"/>
  <c r="F50" i="6" l="1"/>
  <c r="G49" i="6"/>
  <c r="B34" i="6"/>
  <c r="A35" i="6"/>
  <c r="C34" i="6"/>
  <c r="C35" i="6" l="1"/>
  <c r="B35" i="6"/>
  <c r="A36" i="6"/>
  <c r="G50" i="6"/>
  <c r="F51" i="6"/>
  <c r="F52" i="6" l="1"/>
  <c r="G51" i="6"/>
  <c r="A37" i="6"/>
  <c r="C36" i="6"/>
  <c r="B36" i="6"/>
  <c r="C37" i="6" l="1"/>
  <c r="B37" i="6"/>
  <c r="A38" i="6"/>
  <c r="G52" i="6"/>
  <c r="F53" i="6"/>
  <c r="G53" i="6" l="1"/>
  <c r="F54" i="6"/>
  <c r="A39" i="6"/>
  <c r="C38" i="6"/>
  <c r="B38" i="6"/>
  <c r="A40" i="6" l="1"/>
  <c r="C39" i="6"/>
  <c r="B39" i="6"/>
  <c r="F55" i="6"/>
  <c r="G54" i="6"/>
  <c r="G55" i="6" l="1"/>
  <c r="F56" i="6"/>
  <c r="C40" i="6"/>
  <c r="B40" i="6"/>
  <c r="A41" i="6"/>
  <c r="A42" i="6" l="1"/>
  <c r="C41" i="6"/>
  <c r="B41" i="6"/>
  <c r="F57" i="6"/>
  <c r="G56" i="6"/>
  <c r="F58" i="6" l="1"/>
  <c r="G57" i="6"/>
  <c r="B42" i="6"/>
  <c r="A43" i="6"/>
  <c r="C42" i="6"/>
  <c r="C43" i="6" l="1"/>
  <c r="B43" i="6"/>
  <c r="A44" i="6"/>
  <c r="G58" i="6"/>
  <c r="F59" i="6"/>
  <c r="F60" i="6" l="1"/>
  <c r="G59" i="6"/>
  <c r="A45" i="6"/>
  <c r="C44" i="6"/>
  <c r="B44" i="6"/>
  <c r="C45" i="6" l="1"/>
  <c r="B45" i="6"/>
  <c r="A46" i="6"/>
  <c r="G60" i="6"/>
  <c r="F61" i="6"/>
  <c r="G61" i="6" l="1"/>
  <c r="F62" i="6"/>
  <c r="A47" i="6"/>
  <c r="C46" i="6"/>
  <c r="B46" i="6"/>
  <c r="A48" i="6" l="1"/>
  <c r="B47" i="6"/>
  <c r="C47" i="6"/>
  <c r="F63" i="6"/>
  <c r="G62" i="6"/>
  <c r="G63" i="6" l="1"/>
  <c r="F64" i="6"/>
  <c r="C48" i="6"/>
  <c r="B48" i="6"/>
  <c r="A49" i="6"/>
  <c r="C49" i="6" l="1"/>
  <c r="A50" i="6"/>
  <c r="B49" i="6"/>
  <c r="F65" i="6"/>
  <c r="G64" i="6"/>
  <c r="F66" i="6" l="1"/>
  <c r="G65" i="6"/>
  <c r="B50" i="6"/>
  <c r="A51" i="6"/>
  <c r="C50" i="6"/>
  <c r="C51" i="6" l="1"/>
  <c r="B51" i="6"/>
  <c r="A52" i="6"/>
  <c r="G66" i="6"/>
  <c r="F67" i="6"/>
  <c r="F68" i="6" l="1"/>
  <c r="G67" i="6"/>
  <c r="A53" i="6"/>
  <c r="C52" i="6"/>
  <c r="B52" i="6"/>
  <c r="C53" i="6" l="1"/>
  <c r="B53" i="6"/>
  <c r="A54" i="6"/>
  <c r="G68" i="6"/>
  <c r="F69" i="6"/>
  <c r="G69" i="6" l="1"/>
  <c r="F70" i="6"/>
  <c r="A55" i="6"/>
  <c r="B54" i="6"/>
  <c r="C54" i="6"/>
  <c r="A56" i="6" l="1"/>
  <c r="C55" i="6"/>
  <c r="B55" i="6"/>
  <c r="F71" i="6"/>
  <c r="G70" i="6"/>
  <c r="G71" i="6" l="1"/>
  <c r="F72" i="6"/>
  <c r="C56" i="6"/>
  <c r="B56" i="6"/>
  <c r="A57" i="6"/>
  <c r="A58" i="6" l="1"/>
  <c r="C57" i="6"/>
  <c r="B57" i="6"/>
  <c r="F73" i="6"/>
  <c r="G72" i="6"/>
  <c r="F74" i="6" l="1"/>
  <c r="G73" i="6"/>
  <c r="B58" i="6"/>
  <c r="A59" i="6"/>
  <c r="C58" i="6"/>
  <c r="C59" i="6" l="1"/>
  <c r="B59" i="6"/>
  <c r="A60" i="6"/>
  <c r="F75" i="6"/>
  <c r="G74" i="6"/>
  <c r="A61" i="6" l="1"/>
  <c r="C60" i="6"/>
  <c r="B60" i="6"/>
  <c r="F76" i="6"/>
  <c r="G75" i="6"/>
  <c r="F77" i="6" l="1"/>
  <c r="G76" i="6"/>
  <c r="C61" i="6"/>
  <c r="B61" i="6"/>
  <c r="A62" i="6"/>
  <c r="A63" i="6" l="1"/>
  <c r="C62" i="6"/>
  <c r="B62" i="6"/>
  <c r="G77" i="6"/>
  <c r="F78" i="6"/>
  <c r="F79" i="6" l="1"/>
  <c r="G78" i="6"/>
  <c r="A64" i="6"/>
  <c r="C63" i="6"/>
  <c r="B63" i="6"/>
  <c r="C64" i="6" l="1"/>
  <c r="B64" i="6"/>
  <c r="A65" i="6"/>
  <c r="G79" i="6"/>
  <c r="F80" i="6"/>
  <c r="F81" i="6" l="1"/>
  <c r="G80" i="6"/>
  <c r="A66" i="6"/>
  <c r="C65" i="6"/>
  <c r="B65" i="6"/>
  <c r="B66" i="6" l="1"/>
  <c r="A67" i="6"/>
  <c r="C66" i="6"/>
  <c r="F82" i="6"/>
  <c r="G81" i="6"/>
  <c r="F83" i="6" l="1"/>
  <c r="G82" i="6"/>
  <c r="C67" i="6"/>
  <c r="B67" i="6"/>
  <c r="A68" i="6"/>
  <c r="A69" i="6" l="1"/>
  <c r="C68" i="6"/>
  <c r="B68" i="6"/>
  <c r="F84" i="6"/>
  <c r="G83" i="6"/>
  <c r="G84" i="6" l="1"/>
  <c r="F85" i="6"/>
  <c r="C69" i="6"/>
  <c r="B69" i="6"/>
  <c r="A70" i="6"/>
  <c r="G85" i="6" l="1"/>
  <c r="F86" i="6"/>
  <c r="A71" i="6"/>
  <c r="C70" i="6"/>
  <c r="B70" i="6"/>
  <c r="B71" i="6" l="1"/>
  <c r="A72" i="6"/>
  <c r="C71" i="6"/>
  <c r="G86" i="6"/>
  <c r="F87" i="6"/>
  <c r="G87" i="6" l="1"/>
  <c r="F88" i="6"/>
  <c r="C72" i="6"/>
  <c r="A73" i="6"/>
  <c r="B72" i="6"/>
  <c r="G88" i="6" l="1"/>
  <c r="F89" i="6"/>
  <c r="A74" i="6"/>
  <c r="B73" i="6"/>
  <c r="C73" i="6"/>
  <c r="F90" i="6" l="1"/>
  <c r="G89" i="6"/>
  <c r="A75" i="6"/>
  <c r="C74" i="6"/>
  <c r="B74" i="6"/>
  <c r="B75" i="6" l="1"/>
  <c r="A76" i="6"/>
  <c r="C75" i="6"/>
  <c r="G90" i="6"/>
  <c r="F91" i="6"/>
  <c r="F92" i="6" l="1"/>
  <c r="G91" i="6"/>
  <c r="A77" i="6"/>
  <c r="C76" i="6"/>
  <c r="B76" i="6"/>
  <c r="B77" i="6" l="1"/>
  <c r="C77" i="6"/>
  <c r="A78" i="6"/>
  <c r="G92" i="6"/>
  <c r="F93" i="6"/>
  <c r="C78" i="6" l="1"/>
  <c r="A79" i="6"/>
  <c r="B78" i="6"/>
  <c r="G93" i="6"/>
  <c r="F94" i="6"/>
  <c r="G94" i="6" l="1"/>
  <c r="F95" i="6"/>
  <c r="A80" i="6"/>
  <c r="C79" i="6"/>
  <c r="B79" i="6"/>
  <c r="G95" i="6" l="1"/>
  <c r="F96" i="6"/>
  <c r="C80" i="6"/>
  <c r="A81" i="6"/>
  <c r="B80" i="6"/>
  <c r="A82" i="6" l="1"/>
  <c r="C81" i="6"/>
  <c r="B81" i="6"/>
  <c r="F97" i="6"/>
  <c r="G96" i="6"/>
  <c r="F98" i="6" l="1"/>
  <c r="G97" i="6"/>
  <c r="A83" i="6"/>
  <c r="B82" i="6"/>
  <c r="C82" i="6"/>
  <c r="B83" i="6" l="1"/>
  <c r="C83" i="6"/>
  <c r="A84" i="6"/>
  <c r="F99" i="6"/>
  <c r="G98" i="6"/>
  <c r="F100" i="6" l="1"/>
  <c r="G99" i="6"/>
  <c r="A85" i="6"/>
  <c r="B84" i="6"/>
  <c r="C84" i="6"/>
  <c r="B85" i="6" l="1"/>
  <c r="C85" i="6"/>
  <c r="A86" i="6"/>
  <c r="F101" i="6"/>
  <c r="G100" i="6"/>
  <c r="G101" i="6" l="1"/>
  <c r="F102" i="6"/>
  <c r="C86" i="6"/>
  <c r="A87" i="6"/>
  <c r="B86" i="6"/>
  <c r="A88" i="6" l="1"/>
  <c r="C87" i="6"/>
  <c r="B87" i="6"/>
  <c r="F103" i="6"/>
  <c r="G102" i="6"/>
  <c r="G103" i="6" l="1"/>
  <c r="F104" i="6"/>
  <c r="C88" i="6"/>
  <c r="A89" i="6"/>
  <c r="B88" i="6"/>
  <c r="F105" i="6" l="1"/>
  <c r="G104" i="6"/>
  <c r="A90" i="6"/>
  <c r="C89" i="6"/>
  <c r="B89" i="6"/>
  <c r="B90" i="6" l="1"/>
  <c r="A91" i="6"/>
  <c r="C90" i="6"/>
  <c r="F106" i="6"/>
  <c r="G105" i="6"/>
  <c r="F107" i="6" l="1"/>
  <c r="G106" i="6"/>
  <c r="B91" i="6"/>
  <c r="A92" i="6"/>
  <c r="C91" i="6"/>
  <c r="B92" i="6" l="1"/>
  <c r="A93" i="6"/>
  <c r="C92" i="6"/>
  <c r="G107" i="6"/>
  <c r="F108" i="6"/>
  <c r="B93" i="6" l="1"/>
  <c r="A94" i="6"/>
  <c r="C93" i="6"/>
  <c r="F109" i="6"/>
  <c r="G108" i="6"/>
  <c r="F110" i="6" l="1"/>
  <c r="G109" i="6"/>
  <c r="C94" i="6"/>
  <c r="B94" i="6"/>
  <c r="A95" i="6"/>
  <c r="A96" i="6" l="1"/>
  <c r="C95" i="6"/>
  <c r="B95" i="6"/>
  <c r="F111" i="6"/>
  <c r="G110" i="6"/>
  <c r="F112" i="6" l="1"/>
  <c r="G111" i="6"/>
  <c r="C96" i="6"/>
  <c r="B96" i="6"/>
  <c r="A97" i="6"/>
  <c r="A98" i="6" l="1"/>
  <c r="C97" i="6"/>
  <c r="B97" i="6"/>
  <c r="F113" i="6"/>
  <c r="G112" i="6"/>
  <c r="F114" i="6" l="1"/>
  <c r="G113" i="6"/>
  <c r="C98" i="6"/>
  <c r="B98" i="6"/>
  <c r="A99" i="6"/>
  <c r="B99" i="6" l="1"/>
  <c r="A100" i="6"/>
  <c r="C99" i="6"/>
  <c r="F115" i="6"/>
  <c r="G114" i="6"/>
  <c r="F116" i="6" l="1"/>
  <c r="G115" i="6"/>
  <c r="C100" i="6"/>
  <c r="B100" i="6"/>
  <c r="A101" i="6"/>
  <c r="B101" i="6" l="1"/>
  <c r="A102" i="6"/>
  <c r="C101" i="6"/>
  <c r="F117" i="6"/>
  <c r="G116" i="6"/>
  <c r="F118" i="6" l="1"/>
  <c r="G117" i="6"/>
  <c r="C102" i="6"/>
  <c r="A103" i="6"/>
  <c r="B102" i="6"/>
  <c r="C103" i="6" l="1"/>
  <c r="B103" i="6"/>
  <c r="G118" i="6"/>
  <c r="F119" i="6"/>
  <c r="F120" i="6" l="1"/>
  <c r="G119" i="6"/>
  <c r="F121" i="6" l="1"/>
  <c r="G120" i="6"/>
  <c r="F122" i="6" l="1"/>
  <c r="G121" i="6"/>
  <c r="F123" i="6" l="1"/>
  <c r="G122" i="6"/>
  <c r="G123" i="6" l="1"/>
  <c r="F124" i="6"/>
  <c r="F125" i="6" l="1"/>
  <c r="G124" i="6"/>
  <c r="F126" i="6" l="1"/>
  <c r="G125" i="6"/>
  <c r="F127" i="6" l="1"/>
  <c r="G126" i="6"/>
  <c r="F128" i="6" l="1"/>
  <c r="G127" i="6"/>
  <c r="F129" i="6" l="1"/>
  <c r="G128" i="6"/>
  <c r="F130" i="6" l="1"/>
  <c r="G129" i="6"/>
  <c r="F131" i="6" l="1"/>
  <c r="G130" i="6"/>
  <c r="F132" i="6" l="1"/>
  <c r="G131" i="6"/>
  <c r="F133" i="6" l="1"/>
  <c r="G132" i="6"/>
  <c r="F134" i="6" l="1"/>
  <c r="G133" i="6"/>
  <c r="G134" i="6" l="1"/>
  <c r="F135" i="6"/>
  <c r="G135" i="6" l="1"/>
  <c r="F136" i="6"/>
  <c r="F137" i="6" l="1"/>
  <c r="G136" i="6"/>
  <c r="F138" i="6" l="1"/>
  <c r="G137" i="6"/>
  <c r="F139" i="6" l="1"/>
  <c r="G138" i="6"/>
  <c r="G139" i="6" l="1"/>
  <c r="F140" i="6"/>
  <c r="F141" i="6" l="1"/>
  <c r="G140" i="6"/>
  <c r="F142" i="6" l="1"/>
  <c r="G141" i="6"/>
  <c r="F143" i="6" l="1"/>
  <c r="G142" i="6"/>
  <c r="F144" i="6" l="1"/>
  <c r="G143" i="6"/>
  <c r="F145" i="6" l="1"/>
  <c r="G144" i="6"/>
  <c r="F146" i="6" l="1"/>
  <c r="G145" i="6"/>
  <c r="F147" i="6" l="1"/>
  <c r="G146" i="6"/>
  <c r="F148" i="6" l="1"/>
  <c r="G147" i="6"/>
  <c r="F149" i="6" l="1"/>
  <c r="G148" i="6"/>
  <c r="F150" i="6" l="1"/>
  <c r="G149" i="6"/>
  <c r="G150" i="6" l="1"/>
  <c r="F151" i="6"/>
  <c r="F152" i="6" l="1"/>
  <c r="G151" i="6"/>
  <c r="F153" i="6" l="1"/>
  <c r="G152" i="6"/>
  <c r="F154" i="6" l="1"/>
  <c r="G153" i="6"/>
  <c r="F155" i="6" l="1"/>
  <c r="G154" i="6"/>
  <c r="G155" i="6" l="1"/>
  <c r="F156" i="6"/>
  <c r="F157" i="6" l="1"/>
  <c r="G156" i="6"/>
  <c r="F158" i="6" l="1"/>
  <c r="G157" i="6"/>
  <c r="G158" i="6" l="1"/>
  <c r="F159" i="6"/>
  <c r="G159" i="6" l="1"/>
  <c r="F160" i="6"/>
  <c r="F161" i="6" l="1"/>
  <c r="G160" i="6"/>
  <c r="F162" i="6" l="1"/>
  <c r="G161" i="6"/>
  <c r="G162" i="6" l="1"/>
  <c r="F163" i="6"/>
  <c r="G163" i="6" l="1"/>
  <c r="F164" i="6"/>
  <c r="F165" i="6" l="1"/>
  <c r="G164" i="6"/>
  <c r="F166" i="6" l="1"/>
  <c r="G165" i="6"/>
  <c r="F167" i="6" l="1"/>
  <c r="G166" i="6"/>
  <c r="G167" i="6" l="1"/>
  <c r="F168" i="6"/>
  <c r="F169" i="6" l="1"/>
  <c r="G168" i="6"/>
  <c r="F170" i="6" l="1"/>
  <c r="G169" i="6"/>
  <c r="F171" i="6" l="1"/>
  <c r="G170" i="6"/>
  <c r="G171" i="6" l="1"/>
  <c r="F172" i="6"/>
  <c r="F173" i="6" l="1"/>
  <c r="G172" i="6"/>
  <c r="F174" i="6" l="1"/>
  <c r="G173" i="6"/>
  <c r="F175" i="6" l="1"/>
  <c r="G174" i="6"/>
  <c r="G175" i="6" l="1"/>
  <c r="F176" i="6"/>
  <c r="F177" i="6" l="1"/>
  <c r="G176" i="6"/>
  <c r="F178" i="6" l="1"/>
  <c r="G177" i="6"/>
  <c r="F179" i="6" l="1"/>
  <c r="G178" i="6"/>
  <c r="G179" i="6" l="1"/>
  <c r="F180" i="6"/>
  <c r="F181" i="6" l="1"/>
  <c r="G180" i="6"/>
  <c r="F182" i="6" l="1"/>
  <c r="G181" i="6"/>
  <c r="F183" i="6" l="1"/>
  <c r="G182" i="6"/>
  <c r="G183" i="6" l="1"/>
  <c r="F184" i="6"/>
  <c r="F185" i="6" l="1"/>
  <c r="G184" i="6"/>
  <c r="F186" i="6" l="1"/>
  <c r="G185" i="6"/>
  <c r="F187" i="6" l="1"/>
  <c r="G186" i="6"/>
  <c r="G187" i="6" l="1"/>
  <c r="F188" i="6"/>
  <c r="F189" i="6" l="1"/>
  <c r="G188" i="6"/>
  <c r="F190" i="6" l="1"/>
  <c r="G189" i="6"/>
  <c r="G190" i="6" l="1"/>
  <c r="F191" i="6"/>
  <c r="G191" i="6" l="1"/>
  <c r="F192" i="6"/>
  <c r="F193" i="6" l="1"/>
  <c r="G192" i="6"/>
  <c r="F194" i="6" l="1"/>
  <c r="G193" i="6"/>
  <c r="G194" i="6" l="1"/>
  <c r="F195" i="6"/>
  <c r="G195" i="6" l="1"/>
  <c r="F196" i="6"/>
  <c r="F197" i="6" l="1"/>
  <c r="G196" i="6"/>
  <c r="F198" i="6" l="1"/>
  <c r="G197" i="6"/>
  <c r="F199" i="6" l="1"/>
  <c r="G198" i="6"/>
  <c r="F200" i="6" l="1"/>
  <c r="G199" i="6"/>
  <c r="F201" i="6" l="1"/>
  <c r="G200" i="6"/>
  <c r="F202" i="6" l="1"/>
  <c r="G201" i="6"/>
  <c r="G202" i="6" l="1"/>
  <c r="F203" i="6"/>
  <c r="F204" i="6" l="1"/>
  <c r="G203" i="6"/>
  <c r="F205" i="6" l="1"/>
  <c r="G204" i="6"/>
  <c r="F206" i="6" l="1"/>
  <c r="G205" i="6"/>
  <c r="F207" i="6" l="1"/>
  <c r="G206" i="6"/>
  <c r="F208" i="6" l="1"/>
  <c r="G207" i="6"/>
  <c r="F209" i="6" l="1"/>
  <c r="G208" i="6"/>
  <c r="F210" i="6" l="1"/>
  <c r="G209" i="6"/>
  <c r="F211" i="6" l="1"/>
  <c r="G210" i="6"/>
  <c r="F212" i="6" l="1"/>
  <c r="G211" i="6"/>
  <c r="F213" i="6" l="1"/>
  <c r="G212" i="6"/>
  <c r="F214" i="6" l="1"/>
  <c r="G213" i="6"/>
  <c r="F215" i="6" l="1"/>
  <c r="G214" i="6"/>
  <c r="F216" i="6" l="1"/>
  <c r="G215" i="6"/>
  <c r="F217" i="6" l="1"/>
  <c r="G216" i="6"/>
  <c r="F218" i="6" l="1"/>
  <c r="G217" i="6"/>
  <c r="G218" i="6" l="1"/>
  <c r="F219" i="6"/>
  <c r="F220" i="6" l="1"/>
  <c r="G219" i="6"/>
  <c r="F221" i="6" l="1"/>
  <c r="G220" i="6"/>
  <c r="F222" i="6" l="1"/>
  <c r="G221" i="6"/>
  <c r="F223" i="6" l="1"/>
  <c r="G222" i="6"/>
  <c r="F224" i="6" l="1"/>
  <c r="G223" i="6"/>
  <c r="F225" i="6" l="1"/>
  <c r="G224" i="6"/>
  <c r="F226" i="6" l="1"/>
  <c r="G225" i="6"/>
  <c r="F227" i="6" l="1"/>
  <c r="G226" i="6"/>
  <c r="F228" i="6" l="1"/>
  <c r="G227" i="6"/>
  <c r="F229" i="6" l="1"/>
  <c r="G228" i="6"/>
  <c r="F230" i="6" l="1"/>
  <c r="G229" i="6"/>
  <c r="F231" i="6" l="1"/>
  <c r="G230" i="6"/>
  <c r="F232" i="6" l="1"/>
  <c r="G231" i="6"/>
  <c r="F233" i="6" l="1"/>
  <c r="G232" i="6"/>
  <c r="F234" i="6" l="1"/>
  <c r="G233" i="6"/>
  <c r="G234" i="6" l="1"/>
  <c r="F235" i="6"/>
  <c r="F236" i="6" l="1"/>
  <c r="G235" i="6"/>
  <c r="F237" i="6" l="1"/>
  <c r="G236" i="6"/>
  <c r="F238" i="6" l="1"/>
  <c r="G237" i="6"/>
  <c r="F239" i="6" l="1"/>
  <c r="G238" i="6"/>
  <c r="F240" i="6" l="1"/>
  <c r="G239" i="6"/>
  <c r="F241" i="6" l="1"/>
  <c r="G240" i="6"/>
  <c r="F242" i="6" l="1"/>
  <c r="G241" i="6"/>
  <c r="F243" i="6" l="1"/>
  <c r="G242" i="6"/>
  <c r="F244" i="6" l="1"/>
  <c r="G243" i="6"/>
  <c r="F245" i="6" l="1"/>
  <c r="G244" i="6"/>
  <c r="F246" i="6" l="1"/>
  <c r="G245" i="6"/>
  <c r="F247" i="6" l="1"/>
  <c r="G246" i="6"/>
  <c r="F248" i="6" l="1"/>
  <c r="G247" i="6"/>
  <c r="F249" i="6" l="1"/>
  <c r="G248" i="6"/>
  <c r="F250" i="6" l="1"/>
  <c r="G249" i="6"/>
  <c r="G250" i="6" l="1"/>
  <c r="F251" i="6"/>
  <c r="F252" i="6" l="1"/>
  <c r="G251" i="6"/>
  <c r="F253" i="6" l="1"/>
  <c r="G252" i="6"/>
  <c r="F254" i="6" l="1"/>
  <c r="G253" i="6"/>
  <c r="F255" i="6" l="1"/>
  <c r="G254" i="6"/>
  <c r="F256" i="6" l="1"/>
  <c r="G255" i="6"/>
  <c r="F257" i="6" l="1"/>
  <c r="G256" i="6"/>
  <c r="F258" i="6" l="1"/>
  <c r="G257" i="6"/>
  <c r="F259" i="6" l="1"/>
  <c r="G258" i="6"/>
  <c r="F260" i="6" l="1"/>
  <c r="G259" i="6"/>
  <c r="F261" i="6" l="1"/>
  <c r="G260" i="6"/>
  <c r="F262" i="6" l="1"/>
  <c r="G261" i="6"/>
  <c r="F263" i="6" l="1"/>
  <c r="G262" i="6"/>
  <c r="F264" i="6" l="1"/>
  <c r="G263" i="6"/>
  <c r="F265" i="6" l="1"/>
  <c r="G264" i="6"/>
  <c r="F266" i="6" l="1"/>
  <c r="G265" i="6"/>
  <c r="G266" i="6" l="1"/>
  <c r="F267" i="6"/>
  <c r="F268" i="6" l="1"/>
  <c r="G267" i="6"/>
  <c r="F269" i="6" l="1"/>
  <c r="G268" i="6"/>
  <c r="F270" i="6" l="1"/>
  <c r="G269" i="6"/>
  <c r="F271" i="6" l="1"/>
  <c r="G270" i="6"/>
  <c r="F272" i="6" l="1"/>
  <c r="G271" i="6"/>
  <c r="F273" i="6" l="1"/>
  <c r="G272" i="6"/>
  <c r="F274" i="6" l="1"/>
  <c r="G273" i="6"/>
  <c r="F275" i="6" l="1"/>
  <c r="G274" i="6"/>
  <c r="F276" i="6" l="1"/>
  <c r="G275" i="6"/>
  <c r="F277" i="6" l="1"/>
  <c r="G276" i="6"/>
  <c r="F278" i="6" l="1"/>
  <c r="G277" i="6"/>
  <c r="F279" i="6" l="1"/>
  <c r="G278" i="6"/>
  <c r="F280" i="6" l="1"/>
  <c r="G279" i="6"/>
  <c r="F281" i="6" l="1"/>
  <c r="G280" i="6"/>
  <c r="F282" i="6" l="1"/>
  <c r="G281" i="6"/>
  <c r="G282" i="6" l="1"/>
  <c r="F283" i="6"/>
  <c r="F284" i="6" l="1"/>
  <c r="G283" i="6"/>
  <c r="F285" i="6" l="1"/>
  <c r="G284" i="6"/>
  <c r="F286" i="6" l="1"/>
  <c r="G285" i="6"/>
  <c r="F287" i="6" l="1"/>
  <c r="G286" i="6"/>
  <c r="F288" i="6" l="1"/>
  <c r="G287" i="6"/>
  <c r="F289" i="6" l="1"/>
  <c r="G288" i="6"/>
  <c r="F290" i="6" l="1"/>
  <c r="G289" i="6"/>
  <c r="F291" i="6" l="1"/>
  <c r="G290" i="6"/>
  <c r="F292" i="6" l="1"/>
  <c r="G291" i="6"/>
  <c r="F293" i="6" l="1"/>
  <c r="G292" i="6"/>
  <c r="F294" i="6" l="1"/>
  <c r="G293" i="6"/>
  <c r="F295" i="6" l="1"/>
  <c r="G294" i="6"/>
  <c r="F296" i="6" l="1"/>
  <c r="G295" i="6"/>
  <c r="F297" i="6" l="1"/>
  <c r="G296" i="6"/>
  <c r="F298" i="6" l="1"/>
  <c r="G297" i="6"/>
  <c r="G298" i="6" l="1"/>
  <c r="F299" i="6"/>
  <c r="F300" i="6" l="1"/>
  <c r="G299" i="6"/>
  <c r="F301" i="6" l="1"/>
  <c r="G300" i="6"/>
  <c r="F302" i="6" l="1"/>
  <c r="G301" i="6"/>
  <c r="F303" i="6" l="1"/>
  <c r="G302" i="6"/>
  <c r="F304" i="6" l="1"/>
  <c r="G303" i="6"/>
  <c r="F305" i="6" l="1"/>
  <c r="G304" i="6"/>
  <c r="F306" i="6" l="1"/>
  <c r="G305" i="6"/>
  <c r="F307" i="6" l="1"/>
  <c r="G306" i="6"/>
  <c r="F308" i="6" l="1"/>
  <c r="G307" i="6"/>
  <c r="F309" i="6" l="1"/>
  <c r="G308" i="6"/>
  <c r="F310" i="6" l="1"/>
  <c r="G309" i="6"/>
  <c r="F311" i="6" l="1"/>
  <c r="G310" i="6"/>
  <c r="F312" i="6" l="1"/>
  <c r="G311" i="6"/>
  <c r="F313" i="6" l="1"/>
  <c r="G312" i="6"/>
  <c r="F314" i="6" l="1"/>
  <c r="G313" i="6"/>
  <c r="G314" i="6" l="1"/>
  <c r="F315" i="6"/>
  <c r="F316" i="6" l="1"/>
  <c r="G315" i="6"/>
  <c r="F317" i="6" l="1"/>
  <c r="G316" i="6"/>
  <c r="F318" i="6" l="1"/>
  <c r="G317" i="6"/>
  <c r="G318" i="6" l="1"/>
  <c r="F319" i="6"/>
  <c r="F320" i="6" l="1"/>
  <c r="G319" i="6"/>
  <c r="F321" i="6" l="1"/>
  <c r="G320" i="6"/>
  <c r="F322" i="6" l="1"/>
  <c r="G321" i="6"/>
  <c r="F323" i="6" l="1"/>
  <c r="G322" i="6"/>
  <c r="F324" i="6" l="1"/>
  <c r="G323" i="6"/>
  <c r="F325" i="6" l="1"/>
  <c r="G324" i="6"/>
  <c r="F326" i="6" l="1"/>
  <c r="G325" i="6"/>
  <c r="F327" i="6" l="1"/>
  <c r="G326" i="6"/>
  <c r="F328" i="6" l="1"/>
  <c r="G327" i="6"/>
  <c r="F329" i="6" l="1"/>
  <c r="G328" i="6"/>
  <c r="F330" i="6" l="1"/>
  <c r="G329" i="6"/>
  <c r="G330" i="6" l="1"/>
  <c r="F331" i="6"/>
  <c r="F332" i="6" l="1"/>
  <c r="G331" i="6"/>
  <c r="F333" i="6" l="1"/>
  <c r="G332" i="6"/>
  <c r="F334" i="6" l="1"/>
  <c r="G333" i="6"/>
  <c r="F335" i="6" l="1"/>
  <c r="G334" i="6"/>
  <c r="F336" i="6" l="1"/>
  <c r="G335" i="6"/>
  <c r="F337" i="6" l="1"/>
  <c r="G336" i="6"/>
  <c r="F338" i="6" l="1"/>
  <c r="G337" i="6"/>
  <c r="F339" i="6" l="1"/>
  <c r="G338" i="6"/>
  <c r="F340" i="6" l="1"/>
  <c r="G339" i="6"/>
  <c r="F341" i="6" l="1"/>
  <c r="G340" i="6"/>
  <c r="F342" i="6" l="1"/>
  <c r="G341" i="6"/>
  <c r="F343" i="6" l="1"/>
  <c r="G342" i="6"/>
  <c r="F344" i="6" l="1"/>
  <c r="G343" i="6"/>
  <c r="F345" i="6" l="1"/>
  <c r="G344" i="6"/>
  <c r="F346" i="6" l="1"/>
  <c r="G345" i="6"/>
  <c r="G346" i="6" l="1"/>
  <c r="F347" i="6"/>
  <c r="F348" i="6" l="1"/>
  <c r="G347" i="6"/>
  <c r="F349" i="6" l="1"/>
  <c r="G348" i="6"/>
  <c r="F350" i="6" l="1"/>
  <c r="G349" i="6"/>
  <c r="F351" i="6" l="1"/>
  <c r="G350" i="6"/>
  <c r="F352" i="6" l="1"/>
  <c r="G351" i="6"/>
  <c r="F353" i="6" l="1"/>
  <c r="G352" i="6"/>
  <c r="F354" i="6" l="1"/>
  <c r="G353" i="6"/>
  <c r="F355" i="6" l="1"/>
  <c r="G354" i="6"/>
  <c r="F356" i="6" l="1"/>
  <c r="G355" i="6"/>
  <c r="F357" i="6" l="1"/>
  <c r="G356" i="6"/>
  <c r="F358" i="6" l="1"/>
  <c r="G357" i="6"/>
  <c r="F359" i="6" l="1"/>
  <c r="G358" i="6"/>
  <c r="F360" i="6" l="1"/>
  <c r="G359" i="6"/>
  <c r="F361" i="6" l="1"/>
  <c r="G361" i="6" s="1"/>
  <c r="G360" i="6"/>
</calcChain>
</file>

<file path=xl/sharedStrings.xml><?xml version="1.0" encoding="utf-8"?>
<sst xmlns="http://schemas.openxmlformats.org/spreadsheetml/2006/main" count="6407" uniqueCount="219">
  <si>
    <t>Cruise</t>
  </si>
  <si>
    <t>18AW19860910</t>
  </si>
  <si>
    <t>18DD19870731</t>
  </si>
  <si>
    <t>18SN19950803</t>
  </si>
  <si>
    <t>49NZ20020822</t>
  </si>
  <si>
    <t>18SN20030806</t>
  </si>
  <si>
    <t>18SN19970801</t>
  </si>
  <si>
    <t>06AQ20070728</t>
  </si>
  <si>
    <t>18DL20040625</t>
  </si>
  <si>
    <t>18LU20000902</t>
  </si>
  <si>
    <t>18SN20080717</t>
  </si>
  <si>
    <t>18DL20031015</t>
  </si>
  <si>
    <t>316N20150906</t>
  </si>
  <si>
    <t>18SN20090917</t>
  </si>
  <si>
    <t>32PZ20020819</t>
  </si>
  <si>
    <t>18HU20050904</t>
  </si>
  <si>
    <t>18SN20070726</t>
  </si>
  <si>
    <t>32H120020505</t>
  </si>
  <si>
    <t>32H120020718</t>
  </si>
  <si>
    <t>18DL20040806</t>
  </si>
  <si>
    <t>316N20061001</t>
  </si>
  <si>
    <t>316N20100804</t>
  </si>
  <si>
    <t>316N20071003</t>
  </si>
  <si>
    <t>316N20040922</t>
  </si>
  <si>
    <t>316N20080901</t>
  </si>
  <si>
    <t>316N20130914</t>
  </si>
  <si>
    <t>06AQ19930806</t>
  </si>
  <si>
    <t>316N20111002</t>
  </si>
  <si>
    <t>316N20091006</t>
  </si>
  <si>
    <t>58AA20000923</t>
  </si>
  <si>
    <t>06AQ19870704</t>
  </si>
  <si>
    <t>ZZIC2005SWYD</t>
  </si>
  <si>
    <t>18SN20150920</t>
  </si>
  <si>
    <t>18SN20050729</t>
  </si>
  <si>
    <t>58HJ20120807</t>
  </si>
  <si>
    <t>49NZ20040901</t>
  </si>
  <si>
    <t>77DN19910726</t>
  </si>
  <si>
    <t>77YM19800811</t>
  </si>
  <si>
    <t>18SN20060805</t>
  </si>
  <si>
    <t>18DL20040107</t>
  </si>
  <si>
    <t>32H120030721</t>
  </si>
  <si>
    <t>18DL20040401</t>
  </si>
  <si>
    <t>18DL20040218</t>
  </si>
  <si>
    <t>Station #</t>
  </si>
  <si>
    <t>Data extracted from the GLODAP2020v.2 database (Olsen et al., 2020)</t>
  </si>
  <si>
    <t>Keigwin &amp; Boyle (1985) on Specmap timescale (Imbrie et al., 1992)</t>
  </si>
  <si>
    <t>CHN8224-4PC depth (m)</t>
  </si>
  <si>
    <t>Cw d18O (BK85)</t>
  </si>
  <si>
    <t>Age model (specmap)</t>
  </si>
  <si>
    <t>KNR07304-3PG (Curry et al., 1988) 0.37 N 106.18 E 3606 m</t>
  </si>
  <si>
    <t>Depth</t>
  </si>
  <si>
    <t>Age (ka)</t>
  </si>
  <si>
    <t>d18Ocw</t>
  </si>
  <si>
    <t>Age model (ka)</t>
  </si>
  <si>
    <t>Age [ka BP]</t>
  </si>
  <si>
    <t>d18O cw scale</t>
  </si>
  <si>
    <t>Elderfield et al. (2010) ODP 1123</t>
  </si>
  <si>
    <t>Core</t>
  </si>
  <si>
    <t>Depth top</t>
  </si>
  <si>
    <t>Depth bottom</t>
  </si>
  <si>
    <t>Depth mid</t>
  </si>
  <si>
    <t>AOS94-B16</t>
  </si>
  <si>
    <t>AOS94-B17</t>
  </si>
  <si>
    <t>AOS94-B8</t>
  </si>
  <si>
    <t>HLY0503-18tc</t>
  </si>
  <si>
    <t>Cw d18O</t>
  </si>
  <si>
    <t>1sd</t>
  </si>
  <si>
    <t>HLY0503-18tc depth (cm)</t>
  </si>
  <si>
    <t>PF/g</t>
  </si>
  <si>
    <t>B8 Depth (cm)</t>
  </si>
  <si>
    <t>B8 age (ka)</t>
  </si>
  <si>
    <t>PF #/g</t>
  </si>
  <si>
    <t>B17 Depth (cm)</t>
  </si>
  <si>
    <t>B17 age (ka)</t>
  </si>
  <si>
    <t>B16 Depth (cm)</t>
  </si>
  <si>
    <t>B16 age (ka)</t>
  </si>
  <si>
    <t>Planktonic foraminifer abundance per g sediment</t>
  </si>
  <si>
    <t>spline d18O</t>
  </si>
  <si>
    <t>spline+RMSE</t>
  </si>
  <si>
    <t>spline-RMSE</t>
  </si>
  <si>
    <t>Arctic d18Ob - original data by core</t>
  </si>
  <si>
    <t>Open ocean d18Ob - original data by core</t>
  </si>
  <si>
    <t>Water depth</t>
  </si>
  <si>
    <t>Species</t>
  </si>
  <si>
    <t>Core depth (cm)</t>
  </si>
  <si>
    <t>replicate 1sd</t>
  </si>
  <si>
    <t>B16</t>
  </si>
  <si>
    <t>C.wuellerstorfi</t>
  </si>
  <si>
    <t>HLY-18TC</t>
  </si>
  <si>
    <t>B17</t>
  </si>
  <si>
    <t>B8</t>
  </si>
  <si>
    <t>P30</t>
  </si>
  <si>
    <t>C. teretis</t>
  </si>
  <si>
    <t>P39</t>
  </si>
  <si>
    <t>P40</t>
  </si>
  <si>
    <t>P15</t>
  </si>
  <si>
    <t>C. wuellerstorfi</t>
  </si>
  <si>
    <t>P9</t>
  </si>
  <si>
    <t>P21</t>
  </si>
  <si>
    <t>O. tener</t>
  </si>
  <si>
    <t>O.tener</t>
  </si>
  <si>
    <t xml:space="preserve">P15 </t>
  </si>
  <si>
    <t>Matched Krithe Species</t>
  </si>
  <si>
    <t>Mg:KMinimaCorr.77*</t>
  </si>
  <si>
    <t>BWT (°C)</t>
  </si>
  <si>
    <t>Cw d18Oeq (Mack)</t>
  </si>
  <si>
    <t>hunti</t>
  </si>
  <si>
    <t>K. hunti</t>
  </si>
  <si>
    <t>K. minima</t>
  </si>
  <si>
    <t>WaterDepth</t>
  </si>
  <si>
    <t>Krithe Species</t>
  </si>
  <si>
    <t>PS-2179-3</t>
  </si>
  <si>
    <t>min</t>
  </si>
  <si>
    <t>PS-2186-3</t>
  </si>
  <si>
    <t>P1-94-AR-B28</t>
  </si>
  <si>
    <t>PS-2206-4</t>
  </si>
  <si>
    <t>PS-2163-1</t>
  </si>
  <si>
    <t>Pl-94AR-BC19B</t>
  </si>
  <si>
    <t>HLY0503-18TC</t>
  </si>
  <si>
    <t>Pl-94AR-BC12A</t>
  </si>
  <si>
    <t>PS2185-4</t>
  </si>
  <si>
    <t>P1-94-AR-B17</t>
  </si>
  <si>
    <t>P1-94-AR-B8</t>
  </si>
  <si>
    <t>Pl-94AR-BC26B</t>
  </si>
  <si>
    <t>Pl-94AR-BC20A</t>
  </si>
  <si>
    <t>P1-92-AR-P39</t>
  </si>
  <si>
    <t>PS2179-1-GKG</t>
  </si>
  <si>
    <t>PS2163-2 GKG</t>
  </si>
  <si>
    <t>P1-92-AR40</t>
  </si>
  <si>
    <t>PS2185-3 GKG</t>
  </si>
  <si>
    <t>PS-2184-3</t>
  </si>
  <si>
    <t>v</t>
  </si>
  <si>
    <t>P1-92-AR-PC30</t>
  </si>
  <si>
    <t>P1-94-AR-PC9</t>
  </si>
  <si>
    <t>PS2186-5 GKG</t>
  </si>
  <si>
    <t>P1-93-AR-21</t>
  </si>
  <si>
    <t>PS2184-1-GKG</t>
  </si>
  <si>
    <t>HLY0503-6JPC</t>
  </si>
  <si>
    <t xml:space="preserve">K. hunti          </t>
  </si>
  <si>
    <t>P1-93-AR-P23</t>
  </si>
  <si>
    <t>K. hunt+K. aq</t>
  </si>
  <si>
    <t>K. aquilonia</t>
  </si>
  <si>
    <t>S</t>
  </si>
  <si>
    <t>f_fw</t>
  </si>
  <si>
    <t>d18O-ice -20‰</t>
  </si>
  <si>
    <t>d18O-ice -40‰</t>
  </si>
  <si>
    <t>d18Osw</t>
  </si>
  <si>
    <t>Panel a (panel b data available in Elderfield et al., 2010)</t>
  </si>
  <si>
    <t>Panel b: LeGrande &amp; Schmidt 2006 Deep Arctic d18O-S</t>
  </si>
  <si>
    <t>Panel a: Two component mixture: modern AODW with ice shelf</t>
  </si>
  <si>
    <t>AOS94-B16 and HLY0503-18tc new 14C-derived age-depth models</t>
  </si>
  <si>
    <t>rBacon: 3 cm thickness, acc=500, default other, DR=0, Marine20</t>
  </si>
  <si>
    <t>B16 depth</t>
  </si>
  <si>
    <t>B16 mean age</t>
  </si>
  <si>
    <t>B16 median age</t>
  </si>
  <si>
    <t>B16 95% min</t>
  </si>
  <si>
    <t>B16 95% max</t>
  </si>
  <si>
    <t>18tc depth</t>
  </si>
  <si>
    <t>18tc mean age</t>
  </si>
  <si>
    <t>18tc median age</t>
  </si>
  <si>
    <t>18tc 95% min</t>
  </si>
  <si>
    <t>18tc 95% max</t>
  </si>
  <si>
    <t>Depth [m]</t>
  </si>
  <si>
    <t>Depth comp [mcd]</t>
  </si>
  <si>
    <t>depth comp (cmcd)</t>
  </si>
  <si>
    <t>Age (Spielhagen04)</t>
  </si>
  <si>
    <t>sed rate (cm/ka)</t>
  </si>
  <si>
    <t>230Th xs [dpm/g]</t>
  </si>
  <si>
    <t>230Th xs std dev [¬±]</t>
  </si>
  <si>
    <t>PS2185-3</t>
  </si>
  <si>
    <t>PS2185-6</t>
  </si>
  <si>
    <t>Age (Geibert21)</t>
  </si>
  <si>
    <t>Geibert et al. (2021) Th</t>
  </si>
  <si>
    <t>PF (#/g)</t>
  </si>
  <si>
    <t>core</t>
  </si>
  <si>
    <t>depth comp [m]</t>
  </si>
  <si>
    <t>e-Nd</t>
  </si>
  <si>
    <t xml:space="preserve">PS2185-3 </t>
  </si>
  <si>
    <t xml:space="preserve">PS2185-6 </t>
  </si>
  <si>
    <t>Haley et al. (2008) eNd</t>
  </si>
  <si>
    <t>Spielhagen et al. (2004) planktonic foram abundance</t>
  </si>
  <si>
    <t>Figure 8</t>
  </si>
  <si>
    <t>Figure 7</t>
  </si>
  <si>
    <t>MIS</t>
  </si>
  <si>
    <t>607 d18Osw [‰]</t>
  </si>
  <si>
    <t>1123 d18Osw [‰]</t>
  </si>
  <si>
    <t>Arctic  d18Osw [‰]</t>
  </si>
  <si>
    <t>5a</t>
  </si>
  <si>
    <t>5b</t>
  </si>
  <si>
    <t>5c</t>
  </si>
  <si>
    <t>5d</t>
  </si>
  <si>
    <t>5e</t>
  </si>
  <si>
    <t>∆18Osw (Arctic - 1123) [‰]</t>
  </si>
  <si>
    <t>∆18Osw (Arctic - 607) [‰]</t>
  </si>
  <si>
    <r>
      <t>d</t>
    </r>
    <r>
      <rPr>
        <b/>
        <vertAlign val="superscript"/>
        <sz val="12"/>
        <color rgb="FF000000"/>
        <rFont val="Calibri"/>
        <family val="2"/>
        <scheme val="minor"/>
      </rPr>
      <t>18</t>
    </r>
    <r>
      <rPr>
        <b/>
        <sz val="12"/>
        <color rgb="FF000000"/>
        <rFont val="Calibri"/>
        <family val="2"/>
        <scheme val="minor"/>
      </rPr>
      <t>O</t>
    </r>
    <r>
      <rPr>
        <b/>
        <vertAlign val="subscript"/>
        <sz val="12"/>
        <color rgb="FF000000"/>
        <rFont val="Calibri"/>
        <family val="2"/>
        <scheme val="minor"/>
      </rPr>
      <t>b normalized to C. wuellerstorfi</t>
    </r>
  </si>
  <si>
    <r>
      <t>d</t>
    </r>
    <r>
      <rPr>
        <b/>
        <vertAlign val="superscript"/>
        <sz val="12"/>
        <color rgb="FF000000"/>
        <rFont val="Calibri"/>
        <family val="2"/>
        <scheme val="minor"/>
      </rPr>
      <t>18</t>
    </r>
    <r>
      <rPr>
        <b/>
        <sz val="12"/>
        <color rgb="FF000000"/>
        <rFont val="Calibri"/>
        <family val="2"/>
        <scheme val="minor"/>
      </rPr>
      <t>O</t>
    </r>
    <r>
      <rPr>
        <b/>
        <vertAlign val="subscript"/>
        <sz val="12"/>
        <color rgb="FF000000"/>
        <rFont val="Calibri"/>
        <family val="2"/>
        <scheme val="minor"/>
      </rPr>
      <t>b normalized to Uvigerina</t>
    </r>
  </si>
  <si>
    <t>Interpolated Mg/Ca</t>
  </si>
  <si>
    <t>BWT [°C]</t>
  </si>
  <si>
    <t>Note: Arctic data only. DSDP 607 and ODP 1123 data available from Ford and Raymo: https://doi.pangaea.de/10.1594/PANGAEA.908121</t>
  </si>
  <si>
    <t>N isotope data from Farmer et al.: https://doi.pangaea.de/10.1594/PANGAEA.954603</t>
  </si>
  <si>
    <t>32% [°C]</t>
  </si>
  <si>
    <t>5% [°C]</t>
  </si>
  <si>
    <t>95% [°C]</t>
  </si>
  <si>
    <t>68% [°C]</t>
  </si>
  <si>
    <t>32% [‰]</t>
  </si>
  <si>
    <t>68% [‰]</t>
  </si>
  <si>
    <t>5% [‰]</t>
  </si>
  <si>
    <t>95% [‰]</t>
  </si>
  <si>
    <t>Arctic d18Ob spline fit and +/- 1 RMSE, and BWT and d18Osw derived from PSU Solver (Thirumalai et al., 2016)</t>
  </si>
  <si>
    <r>
      <t>d</t>
    </r>
    <r>
      <rPr>
        <b/>
        <vertAlign val="superscript"/>
        <sz val="12"/>
        <color rgb="FF000000"/>
        <rFont val="Calibri"/>
        <family val="2"/>
        <scheme val="minor"/>
      </rPr>
      <t>18</t>
    </r>
    <r>
      <rPr>
        <b/>
        <sz val="12"/>
        <color rgb="FF000000"/>
        <rFont val="Calibri"/>
        <family val="2"/>
        <scheme val="minor"/>
      </rPr>
      <t>O</t>
    </r>
    <r>
      <rPr>
        <b/>
        <vertAlign val="subscript"/>
        <sz val="12"/>
        <color rgb="FF000000"/>
        <rFont val="Calibri (Body)"/>
      </rPr>
      <t>sw</t>
    </r>
    <r>
      <rPr>
        <b/>
        <vertAlign val="subscript"/>
        <sz val="12"/>
        <color rgb="FF000000"/>
        <rFont val="Calibri"/>
        <family val="2"/>
        <scheme val="minor"/>
      </rPr>
      <t xml:space="preserve"> </t>
    </r>
    <r>
      <rPr>
        <b/>
        <sz val="12"/>
        <color rgb="FF000000"/>
        <rFont val="Calibri (Body)"/>
      </rPr>
      <t>[‰]</t>
    </r>
  </si>
  <si>
    <t>Mg/Ca K. minima*0.77</t>
  </si>
  <si>
    <t>Age [ka]</t>
  </si>
  <si>
    <t>CoreDepth [cm]</t>
  </si>
  <si>
    <t>Mg/Ca [mmol mol-1]</t>
  </si>
  <si>
    <t>Mg/Ca [5 point mean]</t>
  </si>
  <si>
    <t>BWT [°C] (5 point mean)</t>
  </si>
  <si>
    <t>Longitude [°E]</t>
  </si>
  <si>
    <t>Latitude [°N]</t>
  </si>
  <si>
    <t>O18/O16 [‰ VSMOW]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</si>
</sst>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2"/>
      <color theme="1"/>
      <name val="Calibri"/>
      <family val="2"/>
      <charset val="2"/>
      <scheme val="minor"/>
    </font>
    <font>
      <b/>
      <sz val="12"/>
      <color rgb="FF000000"/>
      <name val="Symbol"/>
      <charset val="2"/>
    </font>
    <font>
      <b/>
      <vertAlign val="superscript"/>
      <sz val="12"/>
      <color rgb="FF000000"/>
      <name val="Calibri"/>
      <family val="2"/>
      <scheme val="minor"/>
    </font>
    <font>
      <b/>
      <vertAlign val="subscript"/>
      <sz val="12"/>
      <color rgb="FF000000"/>
      <name val="Calibri"/>
      <family val="2"/>
      <scheme val="minor"/>
    </font>
    <font>
      <b/>
      <vertAlign val="subscript"/>
      <sz val="12"/>
      <color rgb="FF000000"/>
      <name val="Calibri (Body)"/>
    </font>
    <font>
      <b/>
      <sz val="12"/>
      <color rgb="FF000000"/>
      <name val="Calibri (Body)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 vertical="center" wrapText="1"/>
    </xf>
    <xf numFmtId="2" fontId="2" fillId="0" borderId="0" xfId="0" applyNumberFormat="1" applyFont="1"/>
    <xf numFmtId="2" fontId="0" fillId="0" borderId="0" xfId="0" applyNumberFormat="1"/>
    <xf numFmtId="0" fontId="4" fillId="0" borderId="0" xfId="0" applyFont="1"/>
    <xf numFmtId="1" fontId="0" fillId="0" borderId="0" xfId="0" applyNumberFormat="1"/>
    <xf numFmtId="1" fontId="4" fillId="0" borderId="0" xfId="0" applyNumberFormat="1" applyFont="1"/>
    <xf numFmtId="2" fontId="4" fillId="0" borderId="0" xfId="0" applyNumberFormat="1" applyFont="1"/>
    <xf numFmtId="0" fontId="5" fillId="0" borderId="0" xfId="0" applyFont="1"/>
    <xf numFmtId="164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textRotation="90"/>
    </xf>
    <xf numFmtId="2" fontId="1" fillId="0" borderId="1" xfId="0" applyNumberFormat="1" applyFont="1" applyBorder="1" applyAlignment="1">
      <alignment horizontal="center" textRotation="90"/>
    </xf>
    <xf numFmtId="0" fontId="6" fillId="0" borderId="1" xfId="0" applyFont="1" applyBorder="1" applyAlignment="1">
      <alignment textRotation="90"/>
    </xf>
    <xf numFmtId="2" fontId="5" fillId="0" borderId="0" xfId="0" applyNumberFormat="1" applyFont="1"/>
    <xf numFmtId="2" fontId="3" fillId="0" borderId="0" xfId="0" applyNumberFormat="1" applyFont="1" applyAlignment="1">
      <alignment horizontal="center"/>
    </xf>
    <xf numFmtId="2" fontId="3" fillId="0" borderId="0" xfId="0" quotePrefix="1" applyNumberFormat="1" applyFont="1" applyAlignment="1">
      <alignment horizontal="center"/>
    </xf>
    <xf numFmtId="1" fontId="6" fillId="0" borderId="1" xfId="0" applyNumberFormat="1" applyFont="1" applyBorder="1" applyAlignment="1">
      <alignment textRotation="90"/>
    </xf>
    <xf numFmtId="164" fontId="6" fillId="0" borderId="1" xfId="0" applyNumberFormat="1" applyFont="1" applyBorder="1" applyAlignment="1">
      <alignment textRotation="90"/>
    </xf>
    <xf numFmtId="0" fontId="2" fillId="0" borderId="0" xfId="0" applyFont="1"/>
    <xf numFmtId="1" fontId="1" fillId="0" borderId="0" xfId="0" applyNumberFormat="1" applyFont="1"/>
    <xf numFmtId="0" fontId="4" fillId="0" borderId="0" xfId="0" applyFont="1" applyFill="1"/>
    <xf numFmtId="2" fontId="4" fillId="0" borderId="0" xfId="0" applyNumberFormat="1" applyFont="1" applyFill="1"/>
    <xf numFmtId="0" fontId="0" fillId="0" borderId="0" xfId="0" applyFill="1"/>
    <xf numFmtId="2" fontId="0" fillId="0" borderId="0" xfId="0" applyNumberFormat="1" applyFill="1"/>
    <xf numFmtId="0" fontId="3" fillId="0" borderId="1" xfId="0" applyFont="1" applyBorder="1" applyAlignment="1">
      <alignment textRotation="90"/>
    </xf>
    <xf numFmtId="2" fontId="3" fillId="0" borderId="1" xfId="0" applyNumberFormat="1" applyFont="1" applyBorder="1" applyAlignment="1">
      <alignment horizontal="center" textRotation="90"/>
    </xf>
    <xf numFmtId="0" fontId="7" fillId="0" borderId="1" xfId="0" applyFont="1" applyBorder="1" applyAlignment="1">
      <alignment textRotation="90"/>
    </xf>
    <xf numFmtId="9" fontId="6" fillId="0" borderId="1" xfId="0" applyNumberFormat="1" applyFont="1" applyBorder="1" applyAlignment="1">
      <alignment textRotation="90"/>
    </xf>
    <xf numFmtId="2" fontId="6" fillId="0" borderId="1" xfId="0" applyNumberFormat="1" applyFont="1" applyBorder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5BD8F-3726-A54D-947E-C3C56813B78C}">
  <dimension ref="A1:F3210"/>
  <sheetViews>
    <sheetView workbookViewId="0">
      <selection activeCell="F2" sqref="F2"/>
    </sheetView>
  </sheetViews>
  <sheetFormatPr baseColWidth="10" defaultRowHeight="16" x14ac:dyDescent="0.2"/>
  <cols>
    <col min="1" max="1" width="14.1640625" bestFit="1" customWidth="1"/>
    <col min="2" max="2" width="8.5" bestFit="1" customWidth="1"/>
    <col min="3" max="3" width="22.33203125" style="5" bestFit="1" customWidth="1"/>
    <col min="4" max="4" width="21.83203125" style="5" bestFit="1" customWidth="1"/>
    <col min="5" max="5" width="10" bestFit="1" customWidth="1"/>
    <col min="6" max="6" width="16.33203125" bestFit="1" customWidth="1"/>
  </cols>
  <sheetData>
    <row r="1" spans="1:6" x14ac:dyDescent="0.2">
      <c r="A1" s="1" t="s">
        <v>44</v>
      </c>
    </row>
    <row r="2" spans="1:6" x14ac:dyDescent="0.2">
      <c r="A2" t="s">
        <v>0</v>
      </c>
      <c r="B2" t="s">
        <v>43</v>
      </c>
      <c r="C2" s="5" t="s">
        <v>216</v>
      </c>
      <c r="D2" s="5" t="s">
        <v>217</v>
      </c>
      <c r="E2" t="s">
        <v>162</v>
      </c>
      <c r="F2" t="s">
        <v>218</v>
      </c>
    </row>
    <row r="3" spans="1:6" x14ac:dyDescent="0.2">
      <c r="A3" t="s">
        <v>1</v>
      </c>
      <c r="B3">
        <v>2022</v>
      </c>
      <c r="C3" s="5">
        <v>-136.32001</v>
      </c>
      <c r="D3" s="5">
        <v>70.28</v>
      </c>
      <c r="E3">
        <v>0</v>
      </c>
      <c r="F3">
        <v>-8.9</v>
      </c>
    </row>
    <row r="4" spans="1:6" x14ac:dyDescent="0.2">
      <c r="A4" t="s">
        <v>1</v>
      </c>
      <c r="B4">
        <v>2011</v>
      </c>
      <c r="C4" s="5">
        <v>-133.99001000000001</v>
      </c>
      <c r="D4" s="5">
        <v>70.558000000000007</v>
      </c>
      <c r="E4">
        <v>0</v>
      </c>
      <c r="F4">
        <v>-8.8000000000000007</v>
      </c>
    </row>
    <row r="5" spans="1:6" x14ac:dyDescent="0.2">
      <c r="A5" t="s">
        <v>1</v>
      </c>
      <c r="B5">
        <v>2023</v>
      </c>
      <c r="C5" s="5">
        <v>-136.22999999999999</v>
      </c>
      <c r="D5" s="5">
        <v>70.186999999999998</v>
      </c>
      <c r="E5">
        <v>0</v>
      </c>
      <c r="F5">
        <v>-8.8000000000000007</v>
      </c>
    </row>
    <row r="6" spans="1:6" x14ac:dyDescent="0.2">
      <c r="A6" t="s">
        <v>1</v>
      </c>
      <c r="B6">
        <v>2025</v>
      </c>
      <c r="C6" s="5">
        <v>-136.03</v>
      </c>
      <c r="D6" s="5">
        <v>70.003</v>
      </c>
      <c r="E6">
        <v>0</v>
      </c>
      <c r="F6">
        <v>-8.8000000000000007</v>
      </c>
    </row>
    <row r="7" spans="1:6" x14ac:dyDescent="0.2">
      <c r="A7" t="s">
        <v>1</v>
      </c>
      <c r="B7">
        <v>2019</v>
      </c>
      <c r="C7" s="5">
        <v>-136.72</v>
      </c>
      <c r="D7" s="5">
        <v>70.623000000000005</v>
      </c>
      <c r="E7">
        <v>0</v>
      </c>
      <c r="F7">
        <v>-8.6</v>
      </c>
    </row>
    <row r="8" spans="1:6" x14ac:dyDescent="0.2">
      <c r="A8" t="s">
        <v>1</v>
      </c>
      <c r="B8">
        <v>2017</v>
      </c>
      <c r="C8" s="5">
        <v>-134.52000000000001</v>
      </c>
      <c r="D8" s="5">
        <v>70.992999999999995</v>
      </c>
      <c r="E8">
        <v>0</v>
      </c>
      <c r="F8">
        <v>-8.5</v>
      </c>
    </row>
    <row r="9" spans="1:6" x14ac:dyDescent="0.2">
      <c r="A9" t="s">
        <v>1</v>
      </c>
      <c r="B9">
        <v>2036</v>
      </c>
      <c r="C9" s="5">
        <v>-138.36000000000001</v>
      </c>
      <c r="D9" s="5">
        <v>69.745000000000005</v>
      </c>
      <c r="E9">
        <v>0</v>
      </c>
      <c r="F9">
        <v>-8.1999999999999993</v>
      </c>
    </row>
    <row r="10" spans="1:6" x14ac:dyDescent="0.2">
      <c r="A10" t="s">
        <v>1</v>
      </c>
      <c r="B10">
        <v>2013</v>
      </c>
      <c r="C10" s="5">
        <v>-136.61000000000001</v>
      </c>
      <c r="D10" s="5">
        <v>70.537000000000006</v>
      </c>
      <c r="E10">
        <v>0</v>
      </c>
      <c r="F10">
        <v>-8</v>
      </c>
    </row>
    <row r="11" spans="1:6" x14ac:dyDescent="0.2">
      <c r="A11" t="s">
        <v>1</v>
      </c>
      <c r="B11">
        <v>2021</v>
      </c>
      <c r="C11" s="5">
        <v>-136.42999</v>
      </c>
      <c r="D11" s="5">
        <v>70.358000000000004</v>
      </c>
      <c r="E11">
        <v>0</v>
      </c>
      <c r="F11">
        <v>-8</v>
      </c>
    </row>
    <row r="12" spans="1:6" x14ac:dyDescent="0.2">
      <c r="A12" t="s">
        <v>1</v>
      </c>
      <c r="B12">
        <v>2037</v>
      </c>
      <c r="C12" s="5">
        <v>-138.44999999999999</v>
      </c>
      <c r="D12" s="5">
        <v>69.832999999999998</v>
      </c>
      <c r="E12">
        <v>0</v>
      </c>
      <c r="F12">
        <v>-8</v>
      </c>
    </row>
    <row r="13" spans="1:6" x14ac:dyDescent="0.2">
      <c r="A13" t="s">
        <v>1</v>
      </c>
      <c r="B13">
        <v>2038</v>
      </c>
      <c r="C13" s="5">
        <v>-138.53998999999999</v>
      </c>
      <c r="D13" s="5">
        <v>69.92</v>
      </c>
      <c r="E13">
        <v>0</v>
      </c>
      <c r="F13">
        <v>-7.9</v>
      </c>
    </row>
    <row r="14" spans="1:6" x14ac:dyDescent="0.2">
      <c r="A14" t="s">
        <v>1</v>
      </c>
      <c r="B14">
        <v>2039</v>
      </c>
      <c r="C14" s="5">
        <v>-138.63</v>
      </c>
      <c r="D14" s="5">
        <v>70.016999999999996</v>
      </c>
      <c r="E14">
        <v>0</v>
      </c>
      <c r="F14">
        <v>-7.9</v>
      </c>
    </row>
    <row r="15" spans="1:6" x14ac:dyDescent="0.2">
      <c r="A15" t="s">
        <v>1</v>
      </c>
      <c r="B15">
        <v>2040</v>
      </c>
      <c r="C15" s="5">
        <v>-138.72999999999999</v>
      </c>
      <c r="D15" s="5">
        <v>70.113</v>
      </c>
      <c r="E15">
        <v>0</v>
      </c>
      <c r="F15">
        <v>-7.9</v>
      </c>
    </row>
    <row r="16" spans="1:6" x14ac:dyDescent="0.2">
      <c r="A16" t="s">
        <v>1</v>
      </c>
      <c r="B16">
        <v>2012</v>
      </c>
      <c r="C16" s="5">
        <v>-134.00998999999999</v>
      </c>
      <c r="D16" s="5">
        <v>70.650000000000006</v>
      </c>
      <c r="E16">
        <v>0</v>
      </c>
      <c r="F16">
        <v>-7.8</v>
      </c>
    </row>
    <row r="17" spans="1:6" x14ac:dyDescent="0.2">
      <c r="A17" t="s">
        <v>1</v>
      </c>
      <c r="B17">
        <v>2041</v>
      </c>
      <c r="C17" s="5">
        <v>-138.82001</v>
      </c>
      <c r="D17" s="5">
        <v>70.186999999999998</v>
      </c>
      <c r="E17">
        <v>0</v>
      </c>
      <c r="F17">
        <v>-7.8</v>
      </c>
    </row>
    <row r="18" spans="1:6" x14ac:dyDescent="0.2">
      <c r="A18" t="s">
        <v>1</v>
      </c>
      <c r="B18">
        <v>2018</v>
      </c>
      <c r="C18" s="5">
        <v>-136.85001</v>
      </c>
      <c r="D18" s="5">
        <v>70.793000000000006</v>
      </c>
      <c r="E18">
        <v>0</v>
      </c>
      <c r="F18">
        <v>-7.7</v>
      </c>
    </row>
    <row r="19" spans="1:6" x14ac:dyDescent="0.2">
      <c r="A19" t="s">
        <v>2</v>
      </c>
      <c r="B19">
        <v>4010</v>
      </c>
      <c r="C19" s="5">
        <v>-143.5</v>
      </c>
      <c r="D19" s="5">
        <v>72.597999999999999</v>
      </c>
      <c r="E19">
        <v>0</v>
      </c>
      <c r="F19">
        <v>-7.6</v>
      </c>
    </row>
    <row r="20" spans="1:6" x14ac:dyDescent="0.2">
      <c r="A20" t="s">
        <v>1</v>
      </c>
      <c r="B20">
        <v>2020</v>
      </c>
      <c r="C20" s="5">
        <v>-136.52000000000001</v>
      </c>
      <c r="D20" s="5">
        <v>70.447999999999993</v>
      </c>
      <c r="E20">
        <v>0</v>
      </c>
      <c r="F20">
        <v>-7.3</v>
      </c>
    </row>
    <row r="21" spans="1:6" x14ac:dyDescent="0.2">
      <c r="A21" t="s">
        <v>1</v>
      </c>
      <c r="B21">
        <v>2033</v>
      </c>
      <c r="C21" s="5">
        <v>-138.08000000000001</v>
      </c>
      <c r="D21" s="5">
        <v>69.457999999999998</v>
      </c>
      <c r="E21">
        <v>0</v>
      </c>
      <c r="F21">
        <v>-7.3</v>
      </c>
    </row>
    <row r="22" spans="1:6" x14ac:dyDescent="0.2">
      <c r="A22" t="s">
        <v>1</v>
      </c>
      <c r="B22">
        <v>2034</v>
      </c>
      <c r="C22" s="5">
        <v>-138.16999999999999</v>
      </c>
      <c r="D22" s="5">
        <v>69.555000000000007</v>
      </c>
      <c r="E22">
        <v>0</v>
      </c>
      <c r="F22">
        <v>-7.3</v>
      </c>
    </row>
    <row r="23" spans="1:6" x14ac:dyDescent="0.2">
      <c r="A23" t="s">
        <v>1</v>
      </c>
      <c r="B23">
        <v>2016</v>
      </c>
      <c r="C23" s="5">
        <v>-134.41</v>
      </c>
      <c r="D23" s="5">
        <v>70.91</v>
      </c>
      <c r="E23">
        <v>0</v>
      </c>
      <c r="F23">
        <v>-7.2</v>
      </c>
    </row>
    <row r="24" spans="1:6" x14ac:dyDescent="0.2">
      <c r="A24" t="s">
        <v>1</v>
      </c>
      <c r="B24">
        <v>2035</v>
      </c>
      <c r="C24" s="5">
        <v>-138.28</v>
      </c>
      <c r="D24" s="5">
        <v>69.484999999999999</v>
      </c>
      <c r="E24">
        <v>0</v>
      </c>
      <c r="F24">
        <v>-7.1</v>
      </c>
    </row>
    <row r="25" spans="1:6" x14ac:dyDescent="0.2">
      <c r="A25" t="s">
        <v>1</v>
      </c>
      <c r="B25">
        <v>2014</v>
      </c>
      <c r="C25" s="5">
        <v>-134.19999999999999</v>
      </c>
      <c r="D25" s="5">
        <v>70.736999999999995</v>
      </c>
      <c r="E25">
        <v>0</v>
      </c>
      <c r="F25">
        <v>-6.8</v>
      </c>
    </row>
    <row r="26" spans="1:6" x14ac:dyDescent="0.2">
      <c r="A26" t="s">
        <v>1</v>
      </c>
      <c r="B26">
        <v>2015</v>
      </c>
      <c r="C26" s="5">
        <v>-134.30000000000001</v>
      </c>
      <c r="D26" s="5">
        <v>70.819999999999993</v>
      </c>
      <c r="E26">
        <v>0</v>
      </c>
      <c r="F26">
        <v>-6.8</v>
      </c>
    </row>
    <row r="27" spans="1:6" x14ac:dyDescent="0.2">
      <c r="A27" t="s">
        <v>1</v>
      </c>
      <c r="B27">
        <v>2042</v>
      </c>
      <c r="C27" s="5">
        <v>-138.41</v>
      </c>
      <c r="D27" s="5">
        <v>69.591999999999999</v>
      </c>
      <c r="E27">
        <v>0</v>
      </c>
      <c r="F27">
        <v>-6.6</v>
      </c>
    </row>
    <row r="28" spans="1:6" x14ac:dyDescent="0.2">
      <c r="A28" t="s">
        <v>3</v>
      </c>
      <c r="B28">
        <v>8029</v>
      </c>
      <c r="C28" s="5">
        <v>-139.97999999999999</v>
      </c>
      <c r="D28" s="5">
        <v>70.537999999999997</v>
      </c>
      <c r="E28">
        <v>0</v>
      </c>
      <c r="F28">
        <v>-6.33</v>
      </c>
    </row>
    <row r="29" spans="1:6" x14ac:dyDescent="0.2">
      <c r="A29" t="s">
        <v>3</v>
      </c>
      <c r="B29">
        <v>8022</v>
      </c>
      <c r="C29" s="5">
        <v>-141.66999999999999</v>
      </c>
      <c r="D29" s="5">
        <v>71.873000000000005</v>
      </c>
      <c r="E29">
        <v>0</v>
      </c>
      <c r="F29">
        <v>-5.51</v>
      </c>
    </row>
    <row r="30" spans="1:6" x14ac:dyDescent="0.2">
      <c r="A30" t="s">
        <v>3</v>
      </c>
      <c r="B30">
        <v>8021</v>
      </c>
      <c r="C30" s="5">
        <v>-139.34</v>
      </c>
      <c r="D30" s="5">
        <v>71.206000000000003</v>
      </c>
      <c r="E30">
        <v>0</v>
      </c>
      <c r="F30">
        <v>-4.17</v>
      </c>
    </row>
    <row r="31" spans="1:6" x14ac:dyDescent="0.2">
      <c r="A31" t="s">
        <v>4</v>
      </c>
      <c r="B31">
        <v>70</v>
      </c>
      <c r="C31" s="5">
        <v>-142.08000000000001</v>
      </c>
      <c r="D31" s="5">
        <v>71.847999999999999</v>
      </c>
      <c r="E31">
        <v>0</v>
      </c>
      <c r="F31">
        <v>-3.6709999999999998</v>
      </c>
    </row>
    <row r="32" spans="1:6" x14ac:dyDescent="0.2">
      <c r="A32" t="s">
        <v>4</v>
      </c>
      <c r="B32">
        <v>75</v>
      </c>
      <c r="C32" s="5">
        <v>-141.72</v>
      </c>
      <c r="D32" s="5">
        <v>70.563000000000002</v>
      </c>
      <c r="E32">
        <v>0</v>
      </c>
      <c r="F32">
        <v>-3.67</v>
      </c>
    </row>
    <row r="33" spans="1:6" x14ac:dyDescent="0.2">
      <c r="A33" t="s">
        <v>4</v>
      </c>
      <c r="B33">
        <v>71</v>
      </c>
      <c r="C33" s="5">
        <v>-142.00998999999999</v>
      </c>
      <c r="D33" s="5">
        <v>71.257000000000005</v>
      </c>
      <c r="E33">
        <v>0</v>
      </c>
      <c r="F33">
        <v>-3.4980000000000002</v>
      </c>
    </row>
    <row r="34" spans="1:6" x14ac:dyDescent="0.2">
      <c r="A34" t="s">
        <v>4</v>
      </c>
      <c r="B34">
        <v>63</v>
      </c>
      <c r="C34" s="5">
        <v>-151.34</v>
      </c>
      <c r="D34" s="5">
        <v>72.501000000000005</v>
      </c>
      <c r="E34">
        <v>0</v>
      </c>
      <c r="F34">
        <v>-3.492</v>
      </c>
    </row>
    <row r="35" spans="1:6" x14ac:dyDescent="0.2">
      <c r="A35" t="s">
        <v>4</v>
      </c>
      <c r="B35">
        <v>72</v>
      </c>
      <c r="C35" s="5">
        <v>-141.99001000000001</v>
      </c>
      <c r="D35" s="5">
        <v>71.028000000000006</v>
      </c>
      <c r="E35">
        <v>0</v>
      </c>
      <c r="F35">
        <v>-3.4449999999999998</v>
      </c>
    </row>
    <row r="36" spans="1:6" x14ac:dyDescent="0.2">
      <c r="A36" t="s">
        <v>4</v>
      </c>
      <c r="B36">
        <v>47</v>
      </c>
      <c r="C36" s="5">
        <v>-162.56</v>
      </c>
      <c r="D36" s="5">
        <v>74.245999999999995</v>
      </c>
      <c r="E36">
        <v>0</v>
      </c>
      <c r="F36">
        <v>-3.42</v>
      </c>
    </row>
    <row r="37" spans="1:6" x14ac:dyDescent="0.2">
      <c r="A37" t="s">
        <v>4</v>
      </c>
      <c r="B37">
        <v>73</v>
      </c>
      <c r="C37" s="5">
        <v>-141.85001</v>
      </c>
      <c r="D37" s="5">
        <v>70.787000000000006</v>
      </c>
      <c r="E37">
        <v>0</v>
      </c>
      <c r="F37">
        <v>-3.355</v>
      </c>
    </row>
    <row r="38" spans="1:6" x14ac:dyDescent="0.2">
      <c r="A38" t="s">
        <v>3</v>
      </c>
      <c r="B38">
        <v>8018</v>
      </c>
      <c r="C38" s="5">
        <v>-145.36000000000001</v>
      </c>
      <c r="D38" s="5">
        <v>72.986000000000004</v>
      </c>
      <c r="E38">
        <v>0</v>
      </c>
      <c r="F38">
        <v>-3.32</v>
      </c>
    </row>
    <row r="39" spans="1:6" x14ac:dyDescent="0.2">
      <c r="A39" t="s">
        <v>4</v>
      </c>
      <c r="B39">
        <v>36</v>
      </c>
      <c r="C39" s="5">
        <v>-157.00998999999999</v>
      </c>
      <c r="D39" s="5">
        <v>73.489000000000004</v>
      </c>
      <c r="E39">
        <v>0</v>
      </c>
      <c r="F39">
        <v>-3.24</v>
      </c>
    </row>
    <row r="40" spans="1:6" x14ac:dyDescent="0.2">
      <c r="A40" t="s">
        <v>4</v>
      </c>
      <c r="B40">
        <v>51</v>
      </c>
      <c r="C40" s="5">
        <v>-164.11</v>
      </c>
      <c r="D40" s="5">
        <v>73.668000000000006</v>
      </c>
      <c r="E40">
        <v>0</v>
      </c>
      <c r="F40">
        <v>-3.2360000000000002</v>
      </c>
    </row>
    <row r="41" spans="1:6" x14ac:dyDescent="0.2">
      <c r="A41" t="s">
        <v>4</v>
      </c>
      <c r="B41">
        <v>52</v>
      </c>
      <c r="C41" s="5">
        <v>-164.56</v>
      </c>
      <c r="D41" s="5">
        <v>73.501000000000005</v>
      </c>
      <c r="E41">
        <v>0</v>
      </c>
      <c r="F41">
        <v>-3.2210000000000001</v>
      </c>
    </row>
    <row r="42" spans="1:6" x14ac:dyDescent="0.2">
      <c r="A42" t="s">
        <v>4</v>
      </c>
      <c r="B42">
        <v>34</v>
      </c>
      <c r="C42" s="5">
        <v>-158.00998999999999</v>
      </c>
      <c r="D42" s="5">
        <v>73.165999999999997</v>
      </c>
      <c r="E42">
        <v>0</v>
      </c>
      <c r="F42">
        <v>-3.1179999999999999</v>
      </c>
    </row>
    <row r="43" spans="1:6" x14ac:dyDescent="0.2">
      <c r="A43" t="s">
        <v>5</v>
      </c>
      <c r="B43">
        <v>14003</v>
      </c>
      <c r="C43" s="5">
        <v>-150</v>
      </c>
      <c r="D43" s="5">
        <v>71.263000000000005</v>
      </c>
      <c r="E43">
        <v>0</v>
      </c>
      <c r="F43">
        <v>-2.7719999999999998</v>
      </c>
    </row>
    <row r="44" spans="1:6" x14ac:dyDescent="0.2">
      <c r="A44" t="s">
        <v>6</v>
      </c>
      <c r="B44">
        <v>10024</v>
      </c>
      <c r="C44" s="5">
        <v>-74.944000000000003</v>
      </c>
      <c r="D44" s="5">
        <v>78.334000000000003</v>
      </c>
      <c r="E44">
        <v>0</v>
      </c>
      <c r="F44">
        <v>-1.8</v>
      </c>
    </row>
    <row r="45" spans="1:6" x14ac:dyDescent="0.2">
      <c r="A45" t="s">
        <v>4</v>
      </c>
      <c r="B45">
        <v>9</v>
      </c>
      <c r="C45" s="5">
        <v>-157.97999999999999</v>
      </c>
      <c r="D45" s="5">
        <v>71.334999999999994</v>
      </c>
      <c r="E45">
        <v>0</v>
      </c>
      <c r="F45">
        <v>-1.1910000000000001</v>
      </c>
    </row>
    <row r="46" spans="1:6" x14ac:dyDescent="0.2">
      <c r="A46" t="s">
        <v>7</v>
      </c>
      <c r="B46">
        <v>385</v>
      </c>
      <c r="C46" s="5">
        <v>124.36</v>
      </c>
      <c r="D46" s="5">
        <v>79.352000000000004</v>
      </c>
      <c r="E46">
        <v>0</v>
      </c>
      <c r="F46">
        <v>-1.1679999999999999</v>
      </c>
    </row>
    <row r="47" spans="1:6" x14ac:dyDescent="0.2">
      <c r="A47" t="s">
        <v>2</v>
      </c>
      <c r="B47">
        <v>4007</v>
      </c>
      <c r="C47" s="5">
        <v>-134.16</v>
      </c>
      <c r="D47" s="5">
        <v>70.736999999999995</v>
      </c>
      <c r="E47">
        <v>0.5</v>
      </c>
      <c r="F47">
        <v>-5</v>
      </c>
    </row>
    <row r="48" spans="1:6" x14ac:dyDescent="0.2">
      <c r="A48" t="s">
        <v>2</v>
      </c>
      <c r="B48">
        <v>4008</v>
      </c>
      <c r="C48" s="5">
        <v>-133.94</v>
      </c>
      <c r="D48" s="5">
        <v>70.518000000000001</v>
      </c>
      <c r="E48">
        <v>0.5</v>
      </c>
      <c r="F48">
        <v>-4.5999999999999996</v>
      </c>
    </row>
    <row r="49" spans="1:6" x14ac:dyDescent="0.2">
      <c r="A49">
        <v>189119870330</v>
      </c>
      <c r="B49">
        <v>3001</v>
      </c>
      <c r="C49" s="5">
        <v>-127.50999</v>
      </c>
      <c r="D49" s="5">
        <v>70.792000000000002</v>
      </c>
      <c r="E49">
        <v>0.5</v>
      </c>
      <c r="F49">
        <v>-4.0999999999999996</v>
      </c>
    </row>
    <row r="50" spans="1:6" x14ac:dyDescent="0.2">
      <c r="A50">
        <v>189119870330</v>
      </c>
      <c r="B50">
        <v>3008</v>
      </c>
      <c r="C50" s="5">
        <v>-134.22</v>
      </c>
      <c r="D50" s="5">
        <v>70.667000000000002</v>
      </c>
      <c r="E50">
        <v>0.5</v>
      </c>
      <c r="F50">
        <v>-4</v>
      </c>
    </row>
    <row r="51" spans="1:6" x14ac:dyDescent="0.2">
      <c r="A51">
        <v>189119870330</v>
      </c>
      <c r="B51">
        <v>3010</v>
      </c>
      <c r="C51" s="5">
        <v>-138.61000000000001</v>
      </c>
      <c r="D51" s="5">
        <v>69.962999999999994</v>
      </c>
      <c r="E51">
        <v>0.5</v>
      </c>
      <c r="F51">
        <v>-4</v>
      </c>
    </row>
    <row r="52" spans="1:6" x14ac:dyDescent="0.2">
      <c r="A52">
        <v>189119870330</v>
      </c>
      <c r="B52">
        <v>3002</v>
      </c>
      <c r="C52" s="5">
        <v>-134.46001000000001</v>
      </c>
      <c r="D52" s="5">
        <v>70.944999999999993</v>
      </c>
      <c r="E52">
        <v>0.5</v>
      </c>
      <c r="F52">
        <v>-3.9</v>
      </c>
    </row>
    <row r="53" spans="1:6" x14ac:dyDescent="0.2">
      <c r="A53">
        <v>189119870330</v>
      </c>
      <c r="B53">
        <v>3009</v>
      </c>
      <c r="C53" s="5">
        <v>-134.46001000000001</v>
      </c>
      <c r="D53" s="5">
        <v>70.962000000000003</v>
      </c>
      <c r="E53">
        <v>0.5</v>
      </c>
      <c r="F53">
        <v>-3.7</v>
      </c>
    </row>
    <row r="54" spans="1:6" x14ac:dyDescent="0.2">
      <c r="A54">
        <v>189119870330</v>
      </c>
      <c r="B54">
        <v>3003</v>
      </c>
      <c r="C54" s="5">
        <v>-134.21001000000001</v>
      </c>
      <c r="D54" s="5">
        <v>70.733000000000004</v>
      </c>
      <c r="E54">
        <v>0.5</v>
      </c>
      <c r="F54">
        <v>-3.6</v>
      </c>
    </row>
    <row r="55" spans="1:6" x14ac:dyDescent="0.2">
      <c r="A55">
        <v>189119870330</v>
      </c>
      <c r="B55">
        <v>3015</v>
      </c>
      <c r="C55" s="5">
        <v>-128.34</v>
      </c>
      <c r="D55" s="5">
        <v>71.474999999999994</v>
      </c>
      <c r="E55">
        <v>0.5</v>
      </c>
      <c r="F55">
        <v>-3.6</v>
      </c>
    </row>
    <row r="56" spans="1:6" x14ac:dyDescent="0.2">
      <c r="A56">
        <v>189119870330</v>
      </c>
      <c r="B56">
        <v>3016</v>
      </c>
      <c r="C56" s="5">
        <v>-134.41999999999999</v>
      </c>
      <c r="D56" s="5">
        <v>70.995000000000005</v>
      </c>
      <c r="E56">
        <v>0.5</v>
      </c>
      <c r="F56">
        <v>-3.6</v>
      </c>
    </row>
    <row r="57" spans="1:6" x14ac:dyDescent="0.2">
      <c r="A57">
        <v>189119870330</v>
      </c>
      <c r="B57">
        <v>3020</v>
      </c>
      <c r="C57" s="5">
        <v>-138.59</v>
      </c>
      <c r="D57" s="5">
        <v>69.963999999999999</v>
      </c>
      <c r="E57">
        <v>1</v>
      </c>
      <c r="F57">
        <v>-17</v>
      </c>
    </row>
    <row r="58" spans="1:6" x14ac:dyDescent="0.2">
      <c r="A58" t="s">
        <v>3</v>
      </c>
      <c r="B58">
        <v>8030</v>
      </c>
      <c r="C58" s="5">
        <v>-138.42999</v>
      </c>
      <c r="D58" s="5">
        <v>69.885999999999996</v>
      </c>
      <c r="E58">
        <v>1</v>
      </c>
      <c r="F58">
        <v>-6.76</v>
      </c>
    </row>
    <row r="59" spans="1:6" x14ac:dyDescent="0.2">
      <c r="A59" t="s">
        <v>3</v>
      </c>
      <c r="B59">
        <v>8026</v>
      </c>
      <c r="C59" s="5">
        <v>-135.85001</v>
      </c>
      <c r="D59" s="5">
        <v>70.5</v>
      </c>
      <c r="E59">
        <v>1</v>
      </c>
      <c r="F59">
        <v>-5.61</v>
      </c>
    </row>
    <row r="60" spans="1:6" x14ac:dyDescent="0.2">
      <c r="A60" t="s">
        <v>8</v>
      </c>
      <c r="B60">
        <v>32023</v>
      </c>
      <c r="C60" s="5">
        <v>-133.67999</v>
      </c>
      <c r="D60" s="5">
        <v>70.69</v>
      </c>
      <c r="E60">
        <v>1</v>
      </c>
      <c r="F60">
        <v>-5.59</v>
      </c>
    </row>
    <row r="61" spans="1:6" x14ac:dyDescent="0.2">
      <c r="A61" t="s">
        <v>9</v>
      </c>
      <c r="B61">
        <v>12003</v>
      </c>
      <c r="C61" s="5">
        <v>-111.36</v>
      </c>
      <c r="D61" s="5">
        <v>67.888000000000005</v>
      </c>
      <c r="E61">
        <v>1</v>
      </c>
      <c r="F61">
        <v>-5.51</v>
      </c>
    </row>
    <row r="62" spans="1:6" x14ac:dyDescent="0.2">
      <c r="A62" t="s">
        <v>9</v>
      </c>
      <c r="B62">
        <v>12023</v>
      </c>
      <c r="C62" s="5">
        <v>-126.42999</v>
      </c>
      <c r="D62" s="5">
        <v>70.558999999999997</v>
      </c>
      <c r="E62">
        <v>1</v>
      </c>
      <c r="F62">
        <v>-5.4649999999999999</v>
      </c>
    </row>
    <row r="63" spans="1:6" x14ac:dyDescent="0.2">
      <c r="A63" t="s">
        <v>9</v>
      </c>
      <c r="B63">
        <v>12006</v>
      </c>
      <c r="C63" s="5">
        <v>-111.06</v>
      </c>
      <c r="D63" s="5">
        <v>68.396000000000001</v>
      </c>
      <c r="E63">
        <v>1</v>
      </c>
      <c r="F63">
        <v>-5.2309999999999999</v>
      </c>
    </row>
    <row r="64" spans="1:6" x14ac:dyDescent="0.2">
      <c r="A64" t="s">
        <v>2</v>
      </c>
      <c r="B64">
        <v>4006</v>
      </c>
      <c r="C64" s="5">
        <v>-134.60001</v>
      </c>
      <c r="D64" s="5">
        <v>70.947000000000003</v>
      </c>
      <c r="E64">
        <v>1</v>
      </c>
      <c r="F64">
        <v>-5.2</v>
      </c>
    </row>
    <row r="65" spans="1:6" x14ac:dyDescent="0.2">
      <c r="A65" t="s">
        <v>10</v>
      </c>
      <c r="B65">
        <v>22006</v>
      </c>
      <c r="C65" s="5">
        <v>-140.00998999999999</v>
      </c>
      <c r="D65" s="5">
        <v>70.811999999999998</v>
      </c>
      <c r="E65">
        <v>1</v>
      </c>
      <c r="F65">
        <v>-5.0448000000000004</v>
      </c>
    </row>
    <row r="66" spans="1:6" x14ac:dyDescent="0.2">
      <c r="A66" t="s">
        <v>9</v>
      </c>
      <c r="B66">
        <v>12022</v>
      </c>
      <c r="C66" s="5">
        <v>-126.5</v>
      </c>
      <c r="D66" s="5">
        <v>71.298000000000002</v>
      </c>
      <c r="E66">
        <v>1</v>
      </c>
      <c r="F66">
        <v>-5.0090000000000003</v>
      </c>
    </row>
    <row r="67" spans="1:6" x14ac:dyDescent="0.2">
      <c r="A67" t="s">
        <v>9</v>
      </c>
      <c r="B67">
        <v>12004</v>
      </c>
      <c r="C67" s="5">
        <v>-111.3</v>
      </c>
      <c r="D67" s="5">
        <v>68.054000000000002</v>
      </c>
      <c r="E67">
        <v>1</v>
      </c>
      <c r="F67">
        <v>-4.9509999999999996</v>
      </c>
    </row>
    <row r="68" spans="1:6" x14ac:dyDescent="0.2">
      <c r="A68" t="s">
        <v>9</v>
      </c>
      <c r="B68">
        <v>12005</v>
      </c>
      <c r="C68" s="5">
        <v>-111.21001</v>
      </c>
      <c r="D68" s="5">
        <v>68.27</v>
      </c>
      <c r="E68">
        <v>1</v>
      </c>
      <c r="F68">
        <v>-4.8390000000000004</v>
      </c>
    </row>
    <row r="69" spans="1:6" x14ac:dyDescent="0.2">
      <c r="A69" t="s">
        <v>11</v>
      </c>
      <c r="B69">
        <v>26022</v>
      </c>
      <c r="C69" s="5">
        <v>-126.8</v>
      </c>
      <c r="D69" s="5">
        <v>71.397999999999996</v>
      </c>
      <c r="E69">
        <v>1</v>
      </c>
      <c r="F69">
        <v>-4.63</v>
      </c>
    </row>
    <row r="70" spans="1:6" x14ac:dyDescent="0.2">
      <c r="A70" t="s">
        <v>11</v>
      </c>
      <c r="B70">
        <v>26029</v>
      </c>
      <c r="C70" s="5">
        <v>-125.57001</v>
      </c>
      <c r="D70" s="5">
        <v>70.915000000000006</v>
      </c>
      <c r="E70">
        <v>1</v>
      </c>
      <c r="F70">
        <v>-4.47</v>
      </c>
    </row>
    <row r="71" spans="1:6" x14ac:dyDescent="0.2">
      <c r="A71" t="s">
        <v>11</v>
      </c>
      <c r="B71">
        <v>26045</v>
      </c>
      <c r="C71" s="5">
        <v>-127.66</v>
      </c>
      <c r="D71" s="5">
        <v>71.302999999999997</v>
      </c>
      <c r="E71">
        <v>1</v>
      </c>
      <c r="F71">
        <v>-4.3600000000000003</v>
      </c>
    </row>
    <row r="72" spans="1:6" x14ac:dyDescent="0.2">
      <c r="A72" t="s">
        <v>11</v>
      </c>
      <c r="B72">
        <v>26046</v>
      </c>
      <c r="C72" s="5">
        <v>-127.12</v>
      </c>
      <c r="D72" s="5">
        <v>71.497</v>
      </c>
      <c r="E72">
        <v>1</v>
      </c>
      <c r="F72">
        <v>-4.29</v>
      </c>
    </row>
    <row r="73" spans="1:6" x14ac:dyDescent="0.2">
      <c r="A73" t="s">
        <v>9</v>
      </c>
      <c r="B73">
        <v>12027</v>
      </c>
      <c r="C73" s="5">
        <v>-121.67</v>
      </c>
      <c r="D73" s="5">
        <v>70.25</v>
      </c>
      <c r="E73">
        <v>1</v>
      </c>
      <c r="F73">
        <v>-4.29</v>
      </c>
    </row>
    <row r="74" spans="1:6" x14ac:dyDescent="0.2">
      <c r="A74" t="s">
        <v>11</v>
      </c>
      <c r="B74">
        <v>26049</v>
      </c>
      <c r="C74" s="5">
        <v>-124.50999</v>
      </c>
      <c r="D74" s="5">
        <v>71.484999999999999</v>
      </c>
      <c r="E74">
        <v>1</v>
      </c>
      <c r="F74">
        <v>-4.22</v>
      </c>
    </row>
    <row r="75" spans="1:6" x14ac:dyDescent="0.2">
      <c r="A75" t="s">
        <v>11</v>
      </c>
      <c r="B75">
        <v>26044</v>
      </c>
      <c r="C75" s="5">
        <v>-128.32001</v>
      </c>
      <c r="D75" s="5">
        <v>71.108000000000004</v>
      </c>
      <c r="E75">
        <v>1</v>
      </c>
      <c r="F75">
        <v>-4.1900000000000004</v>
      </c>
    </row>
    <row r="76" spans="1:6" x14ac:dyDescent="0.2">
      <c r="A76" t="s">
        <v>11</v>
      </c>
      <c r="B76">
        <v>26052</v>
      </c>
      <c r="C76" s="5">
        <v>-126.47</v>
      </c>
      <c r="D76" s="5">
        <v>70.944999999999993</v>
      </c>
      <c r="E76">
        <v>1</v>
      </c>
      <c r="F76">
        <v>-4.16</v>
      </c>
    </row>
    <row r="77" spans="1:6" x14ac:dyDescent="0.2">
      <c r="A77" t="s">
        <v>11</v>
      </c>
      <c r="B77">
        <v>26031</v>
      </c>
      <c r="C77" s="5">
        <v>-125.03</v>
      </c>
      <c r="D77" s="5">
        <v>70.846999999999994</v>
      </c>
      <c r="E77">
        <v>1</v>
      </c>
      <c r="F77">
        <v>-4.1500000000000004</v>
      </c>
    </row>
    <row r="78" spans="1:6" x14ac:dyDescent="0.2">
      <c r="A78" t="s">
        <v>11</v>
      </c>
      <c r="B78">
        <v>26033</v>
      </c>
      <c r="C78" s="5">
        <v>-124.44</v>
      </c>
      <c r="D78" s="5">
        <v>70.781000000000006</v>
      </c>
      <c r="E78">
        <v>1</v>
      </c>
      <c r="F78">
        <v>-4.1500000000000004</v>
      </c>
    </row>
    <row r="79" spans="1:6" x14ac:dyDescent="0.2">
      <c r="A79" t="s">
        <v>11</v>
      </c>
      <c r="B79">
        <v>26047</v>
      </c>
      <c r="C79" s="5">
        <v>-126.44</v>
      </c>
      <c r="D79" s="5">
        <v>71.697999999999993</v>
      </c>
      <c r="E79">
        <v>1</v>
      </c>
      <c r="F79">
        <v>-4.1500000000000004</v>
      </c>
    </row>
    <row r="80" spans="1:6" x14ac:dyDescent="0.2">
      <c r="A80" t="s">
        <v>8</v>
      </c>
      <c r="B80">
        <v>32045</v>
      </c>
      <c r="C80" s="5">
        <v>-126.48</v>
      </c>
      <c r="D80" s="5">
        <v>71.701999999999998</v>
      </c>
      <c r="E80">
        <v>1</v>
      </c>
      <c r="F80">
        <v>-4.0999999999999996</v>
      </c>
    </row>
    <row r="81" spans="1:6" x14ac:dyDescent="0.2">
      <c r="A81" t="s">
        <v>9</v>
      </c>
      <c r="B81">
        <v>12011</v>
      </c>
      <c r="C81" s="5">
        <v>-118.39999</v>
      </c>
      <c r="D81" s="5">
        <v>69.582999999999998</v>
      </c>
      <c r="E81">
        <v>1</v>
      </c>
      <c r="F81">
        <v>-4.0990000000000002</v>
      </c>
    </row>
    <row r="82" spans="1:6" x14ac:dyDescent="0.2">
      <c r="A82" t="s">
        <v>9</v>
      </c>
      <c r="B82">
        <v>12030</v>
      </c>
      <c r="C82" s="5">
        <v>-120.08</v>
      </c>
      <c r="D82" s="5">
        <v>69.980999999999995</v>
      </c>
      <c r="E82">
        <v>1</v>
      </c>
      <c r="F82">
        <v>-3.996</v>
      </c>
    </row>
    <row r="83" spans="1:6" x14ac:dyDescent="0.2">
      <c r="A83" t="s">
        <v>9</v>
      </c>
      <c r="B83">
        <v>12021</v>
      </c>
      <c r="C83" s="5">
        <v>-130.59</v>
      </c>
      <c r="D83" s="5">
        <v>71.563999999999993</v>
      </c>
      <c r="E83">
        <v>1</v>
      </c>
      <c r="F83">
        <v>-3.9460000000000002</v>
      </c>
    </row>
    <row r="84" spans="1:6" x14ac:dyDescent="0.2">
      <c r="A84" t="s">
        <v>9</v>
      </c>
      <c r="B84">
        <v>12015</v>
      </c>
      <c r="C84" s="5">
        <v>-122.92</v>
      </c>
      <c r="D84" s="5">
        <v>70.545000000000002</v>
      </c>
      <c r="E84">
        <v>1</v>
      </c>
      <c r="F84">
        <v>-3.883</v>
      </c>
    </row>
    <row r="85" spans="1:6" x14ac:dyDescent="0.2">
      <c r="A85" t="s">
        <v>9</v>
      </c>
      <c r="B85">
        <v>12029</v>
      </c>
      <c r="C85" s="5">
        <v>-120.67</v>
      </c>
      <c r="D85" s="5">
        <v>69.716999999999999</v>
      </c>
      <c r="E85">
        <v>1</v>
      </c>
      <c r="F85">
        <v>-3.8719999999999999</v>
      </c>
    </row>
    <row r="86" spans="1:6" x14ac:dyDescent="0.2">
      <c r="A86" t="s">
        <v>9</v>
      </c>
      <c r="B86">
        <v>12017</v>
      </c>
      <c r="C86" s="5">
        <v>-125</v>
      </c>
      <c r="D86" s="5">
        <v>70.799000000000007</v>
      </c>
      <c r="E86">
        <v>1</v>
      </c>
      <c r="F86">
        <v>-3.8490000000000002</v>
      </c>
    </row>
    <row r="87" spans="1:6" x14ac:dyDescent="0.2">
      <c r="A87" t="s">
        <v>8</v>
      </c>
      <c r="B87">
        <v>32041</v>
      </c>
      <c r="C87" s="5">
        <v>-125.84</v>
      </c>
      <c r="D87" s="5">
        <v>71.123000000000005</v>
      </c>
      <c r="E87">
        <v>1</v>
      </c>
      <c r="F87">
        <v>-3.78</v>
      </c>
    </row>
    <row r="88" spans="1:6" x14ac:dyDescent="0.2">
      <c r="A88" t="s">
        <v>11</v>
      </c>
      <c r="B88">
        <v>26019</v>
      </c>
      <c r="C88" s="5">
        <v>-127.17</v>
      </c>
      <c r="D88" s="5">
        <v>71.653999999999996</v>
      </c>
      <c r="E88">
        <v>1</v>
      </c>
      <c r="F88">
        <v>-3.76</v>
      </c>
    </row>
    <row r="89" spans="1:6" x14ac:dyDescent="0.2">
      <c r="A89" t="s">
        <v>5</v>
      </c>
      <c r="B89">
        <v>14037</v>
      </c>
      <c r="C89" s="5">
        <v>-136.91</v>
      </c>
      <c r="D89" s="5">
        <v>73.498000000000005</v>
      </c>
      <c r="E89">
        <v>1</v>
      </c>
      <c r="F89">
        <v>-3.7440000000000002</v>
      </c>
    </row>
    <row r="90" spans="1:6" x14ac:dyDescent="0.2">
      <c r="A90" t="s">
        <v>5</v>
      </c>
      <c r="B90">
        <v>14007</v>
      </c>
      <c r="C90" s="5">
        <v>-150</v>
      </c>
      <c r="D90" s="5">
        <v>74</v>
      </c>
      <c r="E90">
        <v>1</v>
      </c>
      <c r="F90">
        <v>-3.665</v>
      </c>
    </row>
    <row r="91" spans="1:6" x14ac:dyDescent="0.2">
      <c r="A91" t="s">
        <v>12</v>
      </c>
      <c r="B91">
        <v>6</v>
      </c>
      <c r="C91" s="5">
        <v>-52.987000000000002</v>
      </c>
      <c r="D91" s="5">
        <v>69.211699999999993</v>
      </c>
      <c r="E91">
        <v>1</v>
      </c>
      <c r="F91">
        <v>-3.66</v>
      </c>
    </row>
    <row r="92" spans="1:6" x14ac:dyDescent="0.2">
      <c r="A92" t="s">
        <v>5</v>
      </c>
      <c r="B92">
        <v>14033</v>
      </c>
      <c r="C92" s="5">
        <v>-140.00998999999999</v>
      </c>
      <c r="D92" s="5">
        <v>75.001000000000005</v>
      </c>
      <c r="E92">
        <v>1</v>
      </c>
      <c r="F92">
        <v>-3.6469999999999998</v>
      </c>
    </row>
    <row r="93" spans="1:6" x14ac:dyDescent="0.2">
      <c r="A93" t="s">
        <v>11</v>
      </c>
      <c r="B93">
        <v>26003</v>
      </c>
      <c r="C93" s="5">
        <v>-133.69999999999999</v>
      </c>
      <c r="D93" s="5">
        <v>70.688000000000002</v>
      </c>
      <c r="E93">
        <v>1</v>
      </c>
      <c r="F93">
        <v>-3.62</v>
      </c>
    </row>
    <row r="94" spans="1:6" x14ac:dyDescent="0.2">
      <c r="A94" t="s">
        <v>5</v>
      </c>
      <c r="B94">
        <v>14006</v>
      </c>
      <c r="C94" s="5">
        <v>-150</v>
      </c>
      <c r="D94" s="5">
        <v>73</v>
      </c>
      <c r="E94">
        <v>1</v>
      </c>
      <c r="F94">
        <v>-3.532</v>
      </c>
    </row>
    <row r="95" spans="1:6" x14ac:dyDescent="0.2">
      <c r="A95" t="s">
        <v>13</v>
      </c>
      <c r="B95">
        <v>24043</v>
      </c>
      <c r="C95" s="5">
        <v>-139.97999999999999</v>
      </c>
      <c r="D95" s="5">
        <v>76.537999999999997</v>
      </c>
      <c r="E95">
        <v>1</v>
      </c>
      <c r="F95">
        <v>-3.5150000000000001</v>
      </c>
    </row>
    <row r="96" spans="1:6" x14ac:dyDescent="0.2">
      <c r="A96" t="s">
        <v>5</v>
      </c>
      <c r="B96">
        <v>14010</v>
      </c>
      <c r="C96" s="5">
        <v>-156.00998999999999</v>
      </c>
      <c r="D96" s="5">
        <v>74.665999999999997</v>
      </c>
      <c r="E96">
        <v>1</v>
      </c>
      <c r="F96">
        <v>-3.4969999999999999</v>
      </c>
    </row>
    <row r="97" spans="1:6" x14ac:dyDescent="0.2">
      <c r="A97" t="s">
        <v>5</v>
      </c>
      <c r="B97">
        <v>14009</v>
      </c>
      <c r="C97" s="5">
        <v>-153.5</v>
      </c>
      <c r="D97" s="5">
        <v>74.832999999999998</v>
      </c>
      <c r="E97">
        <v>1</v>
      </c>
      <c r="F97">
        <v>-3.4849999999999999</v>
      </c>
    </row>
    <row r="98" spans="1:6" x14ac:dyDescent="0.2">
      <c r="A98" t="s">
        <v>11</v>
      </c>
      <c r="B98">
        <v>26016</v>
      </c>
      <c r="C98" s="5">
        <v>-127.46001</v>
      </c>
      <c r="D98" s="5">
        <v>72.061999999999998</v>
      </c>
      <c r="E98">
        <v>1</v>
      </c>
      <c r="F98">
        <v>-3.46</v>
      </c>
    </row>
    <row r="99" spans="1:6" x14ac:dyDescent="0.2">
      <c r="A99" t="s">
        <v>9</v>
      </c>
      <c r="B99">
        <v>12018</v>
      </c>
      <c r="C99" s="5">
        <v>-127.75</v>
      </c>
      <c r="D99" s="5">
        <v>71.941999999999993</v>
      </c>
      <c r="E99">
        <v>1</v>
      </c>
      <c r="F99">
        <v>-3.3740000000000001</v>
      </c>
    </row>
    <row r="100" spans="1:6" x14ac:dyDescent="0.2">
      <c r="A100" t="s">
        <v>8</v>
      </c>
      <c r="B100">
        <v>32047</v>
      </c>
      <c r="C100" s="5">
        <v>-127.71001</v>
      </c>
      <c r="D100" s="5">
        <v>71.313999999999993</v>
      </c>
      <c r="E100">
        <v>1</v>
      </c>
      <c r="F100">
        <v>-3.36</v>
      </c>
    </row>
    <row r="101" spans="1:6" x14ac:dyDescent="0.2">
      <c r="A101" t="s">
        <v>5</v>
      </c>
      <c r="B101">
        <v>14035</v>
      </c>
      <c r="C101" s="5">
        <v>-139.83000000000001</v>
      </c>
      <c r="D101" s="5">
        <v>76.063000000000002</v>
      </c>
      <c r="E101">
        <v>1</v>
      </c>
      <c r="F101">
        <v>-3.32</v>
      </c>
    </row>
    <row r="102" spans="1:6" x14ac:dyDescent="0.2">
      <c r="A102" t="s">
        <v>5</v>
      </c>
      <c r="B102">
        <v>14012</v>
      </c>
      <c r="C102" s="5">
        <v>-158.83000000000001</v>
      </c>
      <c r="D102" s="5">
        <v>73.995000000000005</v>
      </c>
      <c r="E102">
        <v>1</v>
      </c>
      <c r="F102">
        <v>-3.2909999999999999</v>
      </c>
    </row>
    <row r="103" spans="1:6" x14ac:dyDescent="0.2">
      <c r="A103" t="s">
        <v>14</v>
      </c>
      <c r="B103">
        <v>1</v>
      </c>
      <c r="C103" s="5">
        <v>-167.75998999999999</v>
      </c>
      <c r="D103" s="5">
        <v>75.594999999999999</v>
      </c>
      <c r="E103">
        <v>1</v>
      </c>
      <c r="F103">
        <v>-3.29</v>
      </c>
    </row>
    <row r="104" spans="1:6" x14ac:dyDescent="0.2">
      <c r="A104" t="s">
        <v>9</v>
      </c>
      <c r="B104">
        <v>12012</v>
      </c>
      <c r="C104" s="5">
        <v>-118.60001</v>
      </c>
      <c r="D104" s="5">
        <v>69.438000000000002</v>
      </c>
      <c r="E104">
        <v>1</v>
      </c>
      <c r="F104">
        <v>-3.27</v>
      </c>
    </row>
    <row r="105" spans="1:6" x14ac:dyDescent="0.2">
      <c r="A105" t="s">
        <v>5</v>
      </c>
      <c r="B105">
        <v>14034</v>
      </c>
      <c r="C105" s="5">
        <v>-145.06</v>
      </c>
      <c r="D105" s="5">
        <v>75.063000000000002</v>
      </c>
      <c r="E105">
        <v>1</v>
      </c>
      <c r="F105">
        <v>-3.2480000000000002</v>
      </c>
    </row>
    <row r="106" spans="1:6" x14ac:dyDescent="0.2">
      <c r="A106" t="s">
        <v>8</v>
      </c>
      <c r="B106">
        <v>32042</v>
      </c>
      <c r="C106" s="5">
        <v>-125.19</v>
      </c>
      <c r="D106" s="5">
        <v>71.301000000000002</v>
      </c>
      <c r="E106">
        <v>1</v>
      </c>
      <c r="F106">
        <v>-3.19</v>
      </c>
    </row>
    <row r="107" spans="1:6" x14ac:dyDescent="0.2">
      <c r="A107" t="s">
        <v>14</v>
      </c>
      <c r="B107">
        <v>8</v>
      </c>
      <c r="C107" s="5">
        <v>-170.10001</v>
      </c>
      <c r="D107" s="5">
        <v>76.513999999999996</v>
      </c>
      <c r="E107">
        <v>1</v>
      </c>
      <c r="F107">
        <v>-2.7</v>
      </c>
    </row>
    <row r="108" spans="1:6" x14ac:dyDescent="0.2">
      <c r="A108" t="s">
        <v>5</v>
      </c>
      <c r="B108">
        <v>14020</v>
      </c>
      <c r="C108" s="5">
        <v>-150.10001</v>
      </c>
      <c r="D108" s="5">
        <v>80.019000000000005</v>
      </c>
      <c r="E108">
        <v>1</v>
      </c>
      <c r="F108">
        <v>-2.573</v>
      </c>
    </row>
    <row r="109" spans="1:6" x14ac:dyDescent="0.2">
      <c r="A109" t="s">
        <v>5</v>
      </c>
      <c r="B109">
        <v>14016</v>
      </c>
      <c r="C109" s="5">
        <v>-168.66</v>
      </c>
      <c r="D109" s="5">
        <v>76.415999999999997</v>
      </c>
      <c r="E109">
        <v>1</v>
      </c>
      <c r="F109">
        <v>-2.488</v>
      </c>
    </row>
    <row r="110" spans="1:6" x14ac:dyDescent="0.2">
      <c r="A110" t="s">
        <v>5</v>
      </c>
      <c r="B110">
        <v>14018</v>
      </c>
      <c r="C110" s="5">
        <v>-165.24001000000001</v>
      </c>
      <c r="D110" s="5">
        <v>77.864999999999995</v>
      </c>
      <c r="E110">
        <v>1</v>
      </c>
      <c r="F110">
        <v>-2.4700000000000002</v>
      </c>
    </row>
    <row r="111" spans="1:6" x14ac:dyDescent="0.2">
      <c r="A111" t="s">
        <v>7</v>
      </c>
      <c r="B111">
        <v>358</v>
      </c>
      <c r="C111" s="5">
        <v>151.97999999999999</v>
      </c>
      <c r="D111" s="5">
        <v>86.504000000000005</v>
      </c>
      <c r="E111">
        <v>1</v>
      </c>
      <c r="F111">
        <v>-2.2839999999999998</v>
      </c>
    </row>
    <row r="112" spans="1:6" x14ac:dyDescent="0.2">
      <c r="A112" t="s">
        <v>5</v>
      </c>
      <c r="B112">
        <v>14004</v>
      </c>
      <c r="C112" s="5">
        <v>-150</v>
      </c>
      <c r="D112" s="5">
        <v>71.498999999999995</v>
      </c>
      <c r="E112">
        <v>1</v>
      </c>
      <c r="F112">
        <v>-2.165</v>
      </c>
    </row>
    <row r="113" spans="1:6" x14ac:dyDescent="0.2">
      <c r="A113" t="s">
        <v>12</v>
      </c>
      <c r="B113">
        <v>5</v>
      </c>
      <c r="C113" s="5">
        <v>-52.912689999999998</v>
      </c>
      <c r="D113" s="5">
        <v>69.104500000000002</v>
      </c>
      <c r="E113">
        <v>1</v>
      </c>
      <c r="F113">
        <v>-2.08</v>
      </c>
    </row>
    <row r="114" spans="1:6" x14ac:dyDescent="0.2">
      <c r="A114" t="s">
        <v>12</v>
      </c>
      <c r="B114">
        <v>2</v>
      </c>
      <c r="C114" s="5">
        <v>-52.825009999999999</v>
      </c>
      <c r="D114" s="5">
        <v>68.9773</v>
      </c>
      <c r="E114">
        <v>1</v>
      </c>
      <c r="F114">
        <v>-1.86</v>
      </c>
    </row>
    <row r="115" spans="1:6" x14ac:dyDescent="0.2">
      <c r="A115" t="s">
        <v>12</v>
      </c>
      <c r="B115">
        <v>46</v>
      </c>
      <c r="C115" s="5">
        <v>-60.145510000000002</v>
      </c>
      <c r="D115" s="5">
        <v>68.45</v>
      </c>
      <c r="E115">
        <v>1</v>
      </c>
      <c r="F115">
        <v>-1.84</v>
      </c>
    </row>
    <row r="116" spans="1:6" x14ac:dyDescent="0.2">
      <c r="A116" t="s">
        <v>5</v>
      </c>
      <c r="B116">
        <v>14002</v>
      </c>
      <c r="C116" s="5">
        <v>-150</v>
      </c>
      <c r="D116" s="5">
        <v>71.2</v>
      </c>
      <c r="E116">
        <v>1</v>
      </c>
      <c r="F116">
        <v>-1.83</v>
      </c>
    </row>
    <row r="117" spans="1:6" x14ac:dyDescent="0.2">
      <c r="A117" t="s">
        <v>12</v>
      </c>
      <c r="B117">
        <v>45</v>
      </c>
      <c r="C117" s="5">
        <v>-60.502200000000002</v>
      </c>
      <c r="D117" s="5">
        <v>68.396000000000001</v>
      </c>
      <c r="E117">
        <v>1</v>
      </c>
      <c r="F117">
        <v>-1.83</v>
      </c>
    </row>
    <row r="118" spans="1:6" x14ac:dyDescent="0.2">
      <c r="A118" t="s">
        <v>12</v>
      </c>
      <c r="B118">
        <v>20</v>
      </c>
      <c r="C118" s="5">
        <v>-58.377290000000002</v>
      </c>
      <c r="D118" s="5">
        <v>66.933499999999995</v>
      </c>
      <c r="E118">
        <v>1</v>
      </c>
      <c r="F118">
        <v>-1.77</v>
      </c>
    </row>
    <row r="119" spans="1:6" x14ac:dyDescent="0.2">
      <c r="A119" t="s">
        <v>12</v>
      </c>
      <c r="B119">
        <v>48</v>
      </c>
      <c r="C119" s="5">
        <v>-59.692019999999999</v>
      </c>
      <c r="D119" s="5">
        <v>68.496700000000004</v>
      </c>
      <c r="E119">
        <v>1</v>
      </c>
      <c r="F119">
        <v>-1.72</v>
      </c>
    </row>
    <row r="120" spans="1:6" x14ac:dyDescent="0.2">
      <c r="A120" t="s">
        <v>12</v>
      </c>
      <c r="B120">
        <v>50</v>
      </c>
      <c r="C120" s="5">
        <v>-59.347810000000003</v>
      </c>
      <c r="D120" s="5">
        <v>68.538700000000006</v>
      </c>
      <c r="E120">
        <v>1</v>
      </c>
      <c r="F120">
        <v>-1.6</v>
      </c>
    </row>
    <row r="121" spans="1:6" x14ac:dyDescent="0.2">
      <c r="A121" t="s">
        <v>12</v>
      </c>
      <c r="B121">
        <v>53</v>
      </c>
      <c r="C121" s="5">
        <v>-58.399990000000003</v>
      </c>
      <c r="D121" s="5">
        <v>68.656999999999996</v>
      </c>
      <c r="E121">
        <v>1</v>
      </c>
      <c r="F121">
        <v>-1.24</v>
      </c>
    </row>
    <row r="122" spans="1:6" x14ac:dyDescent="0.2">
      <c r="A122" t="s">
        <v>7</v>
      </c>
      <c r="B122">
        <v>279</v>
      </c>
      <c r="C122" s="5">
        <v>86.179000000000002</v>
      </c>
      <c r="D122" s="5">
        <v>81.23</v>
      </c>
      <c r="E122">
        <v>1</v>
      </c>
      <c r="F122">
        <v>-0.92800000000000005</v>
      </c>
    </row>
    <row r="123" spans="1:6" x14ac:dyDescent="0.2">
      <c r="A123" t="s">
        <v>7</v>
      </c>
      <c r="B123">
        <v>278</v>
      </c>
      <c r="C123" s="5">
        <v>84.054000000000002</v>
      </c>
      <c r="D123" s="5">
        <v>81.531000000000006</v>
      </c>
      <c r="E123">
        <v>1</v>
      </c>
      <c r="F123">
        <v>-0.82</v>
      </c>
    </row>
    <row r="124" spans="1:6" x14ac:dyDescent="0.2">
      <c r="A124" t="s">
        <v>12</v>
      </c>
      <c r="B124">
        <v>60</v>
      </c>
      <c r="C124" s="5">
        <v>-54.301699999999997</v>
      </c>
      <c r="D124" s="5">
        <v>69.166499999999999</v>
      </c>
      <c r="E124">
        <v>1</v>
      </c>
      <c r="F124">
        <v>-0.78</v>
      </c>
    </row>
    <row r="125" spans="1:6" x14ac:dyDescent="0.2">
      <c r="A125" t="s">
        <v>15</v>
      </c>
      <c r="B125">
        <v>9</v>
      </c>
      <c r="C125" s="5">
        <v>-55.830199999999998</v>
      </c>
      <c r="D125" s="5">
        <v>67.161500000000004</v>
      </c>
      <c r="E125">
        <v>1</v>
      </c>
      <c r="F125">
        <v>-0.72</v>
      </c>
    </row>
    <row r="126" spans="1:6" x14ac:dyDescent="0.2">
      <c r="A126" t="s">
        <v>12</v>
      </c>
      <c r="B126">
        <v>55</v>
      </c>
      <c r="C126" s="5">
        <v>-56.9953</v>
      </c>
      <c r="D126" s="5">
        <v>68.831000000000003</v>
      </c>
      <c r="E126">
        <v>1</v>
      </c>
      <c r="F126">
        <v>-0.67</v>
      </c>
    </row>
    <row r="127" spans="1:6" x14ac:dyDescent="0.2">
      <c r="A127" t="s">
        <v>7</v>
      </c>
      <c r="B127">
        <v>267</v>
      </c>
      <c r="C127" s="5">
        <v>61.283000000000001</v>
      </c>
      <c r="D127" s="5">
        <v>82.965999999999994</v>
      </c>
      <c r="E127">
        <v>1</v>
      </c>
      <c r="F127">
        <v>-0.14399999999999999</v>
      </c>
    </row>
    <row r="128" spans="1:6" x14ac:dyDescent="0.2">
      <c r="A128">
        <v>189119870330</v>
      </c>
      <c r="B128">
        <v>3017</v>
      </c>
      <c r="C128" s="5">
        <v>-134.17999</v>
      </c>
      <c r="D128" s="5">
        <v>70.724999999999994</v>
      </c>
      <c r="E128">
        <v>1.1499999999999999</v>
      </c>
      <c r="F128">
        <v>-3.8</v>
      </c>
    </row>
    <row r="129" spans="1:6" x14ac:dyDescent="0.2">
      <c r="A129" t="s">
        <v>16</v>
      </c>
      <c r="B129">
        <v>19018</v>
      </c>
      <c r="C129" s="5">
        <v>-140.05000000000001</v>
      </c>
      <c r="D129" s="5">
        <v>70.581999999999994</v>
      </c>
      <c r="E129">
        <v>2</v>
      </c>
      <c r="F129">
        <v>-7.3810000000000002</v>
      </c>
    </row>
    <row r="130" spans="1:6" x14ac:dyDescent="0.2">
      <c r="A130" t="s">
        <v>3</v>
      </c>
      <c r="B130">
        <v>8027</v>
      </c>
      <c r="C130" s="5">
        <v>-137.35001</v>
      </c>
      <c r="D130" s="5">
        <v>70.376000000000005</v>
      </c>
      <c r="E130">
        <v>2</v>
      </c>
      <c r="F130">
        <v>-6.42</v>
      </c>
    </row>
    <row r="131" spans="1:6" x14ac:dyDescent="0.2">
      <c r="A131" t="s">
        <v>3</v>
      </c>
      <c r="B131">
        <v>8024</v>
      </c>
      <c r="C131" s="5">
        <v>-136.91999999999999</v>
      </c>
      <c r="D131" s="5">
        <v>70.48</v>
      </c>
      <c r="E131">
        <v>2</v>
      </c>
      <c r="F131">
        <v>-6.24</v>
      </c>
    </row>
    <row r="132" spans="1:6" x14ac:dyDescent="0.2">
      <c r="A132" t="s">
        <v>10</v>
      </c>
      <c r="B132">
        <v>22012</v>
      </c>
      <c r="C132" s="5">
        <v>-144.69999999999999</v>
      </c>
      <c r="D132" s="5">
        <v>72.686000000000007</v>
      </c>
      <c r="E132">
        <v>2</v>
      </c>
      <c r="F132">
        <v>-6.1326000000000001</v>
      </c>
    </row>
    <row r="133" spans="1:6" x14ac:dyDescent="0.2">
      <c r="A133" t="s">
        <v>16</v>
      </c>
      <c r="B133">
        <v>19097</v>
      </c>
      <c r="C133" s="5">
        <v>-143.83000000000001</v>
      </c>
      <c r="D133" s="5">
        <v>72.646000000000001</v>
      </c>
      <c r="E133">
        <v>2</v>
      </c>
      <c r="F133">
        <v>-5.1440000000000001</v>
      </c>
    </row>
    <row r="134" spans="1:6" x14ac:dyDescent="0.2">
      <c r="A134" t="s">
        <v>11</v>
      </c>
      <c r="B134">
        <v>26024</v>
      </c>
      <c r="C134" s="5">
        <v>-126.52</v>
      </c>
      <c r="D134" s="5">
        <v>71.231999999999999</v>
      </c>
      <c r="E134">
        <v>2</v>
      </c>
      <c r="F134">
        <v>-4.63</v>
      </c>
    </row>
    <row r="135" spans="1:6" x14ac:dyDescent="0.2">
      <c r="A135" t="s">
        <v>11</v>
      </c>
      <c r="B135">
        <v>26025</v>
      </c>
      <c r="C135" s="5">
        <v>-126.38</v>
      </c>
      <c r="D135" s="5">
        <v>71.147999999999996</v>
      </c>
      <c r="E135">
        <v>2</v>
      </c>
      <c r="F135">
        <v>-4.59</v>
      </c>
    </row>
    <row r="136" spans="1:6" x14ac:dyDescent="0.2">
      <c r="A136" t="s">
        <v>11</v>
      </c>
      <c r="B136">
        <v>26028</v>
      </c>
      <c r="C136" s="5">
        <v>-125.84</v>
      </c>
      <c r="D136" s="5">
        <v>70.957999999999998</v>
      </c>
      <c r="E136">
        <v>2</v>
      </c>
      <c r="F136">
        <v>-4.5</v>
      </c>
    </row>
    <row r="137" spans="1:6" x14ac:dyDescent="0.2">
      <c r="A137" t="s">
        <v>9</v>
      </c>
      <c r="B137">
        <v>12014</v>
      </c>
      <c r="C137" s="5">
        <v>-122.94</v>
      </c>
      <c r="D137" s="5">
        <v>70.040000000000006</v>
      </c>
      <c r="E137">
        <v>2</v>
      </c>
      <c r="F137">
        <v>-4.4880000000000004</v>
      </c>
    </row>
    <row r="138" spans="1:6" x14ac:dyDescent="0.2">
      <c r="A138" t="s">
        <v>11</v>
      </c>
      <c r="B138">
        <v>26023</v>
      </c>
      <c r="C138" s="5">
        <v>-126.63</v>
      </c>
      <c r="D138" s="5">
        <v>71.314999999999998</v>
      </c>
      <c r="E138">
        <v>2</v>
      </c>
      <c r="F138">
        <v>-4.47</v>
      </c>
    </row>
    <row r="139" spans="1:6" x14ac:dyDescent="0.2">
      <c r="A139" t="s">
        <v>11</v>
      </c>
      <c r="B139">
        <v>26054</v>
      </c>
      <c r="C139" s="5">
        <v>-127.72</v>
      </c>
      <c r="D139" s="5">
        <v>70.590999999999994</v>
      </c>
      <c r="E139">
        <v>2</v>
      </c>
      <c r="F139">
        <v>-4.3899999999999997</v>
      </c>
    </row>
    <row r="140" spans="1:6" x14ac:dyDescent="0.2">
      <c r="A140" t="s">
        <v>11</v>
      </c>
      <c r="B140">
        <v>26055</v>
      </c>
      <c r="C140" s="5">
        <v>-126.53999</v>
      </c>
      <c r="D140" s="5">
        <v>69.924000000000007</v>
      </c>
      <c r="E140">
        <v>2</v>
      </c>
      <c r="F140">
        <v>-4.34</v>
      </c>
    </row>
    <row r="141" spans="1:6" x14ac:dyDescent="0.2">
      <c r="A141" t="s">
        <v>11</v>
      </c>
      <c r="B141">
        <v>26055</v>
      </c>
      <c r="C141" s="5">
        <v>-126.53999</v>
      </c>
      <c r="D141" s="5">
        <v>69.924000000000007</v>
      </c>
      <c r="E141">
        <v>2</v>
      </c>
      <c r="F141">
        <v>-4.34</v>
      </c>
    </row>
    <row r="142" spans="1:6" x14ac:dyDescent="0.2">
      <c r="A142" t="s">
        <v>3</v>
      </c>
      <c r="B142">
        <v>8013</v>
      </c>
      <c r="C142" s="5">
        <v>-95.944000000000003</v>
      </c>
      <c r="D142" s="5">
        <v>72.11</v>
      </c>
      <c r="E142">
        <v>2</v>
      </c>
      <c r="F142">
        <v>-4.3</v>
      </c>
    </row>
    <row r="143" spans="1:6" x14ac:dyDescent="0.2">
      <c r="A143" t="s">
        <v>11</v>
      </c>
      <c r="B143">
        <v>26030</v>
      </c>
      <c r="C143" s="5">
        <v>-125.28999</v>
      </c>
      <c r="D143" s="5">
        <v>70.891000000000005</v>
      </c>
      <c r="E143">
        <v>2</v>
      </c>
      <c r="F143">
        <v>-4.2699999999999996</v>
      </c>
    </row>
    <row r="144" spans="1:6" x14ac:dyDescent="0.2">
      <c r="A144" t="s">
        <v>11</v>
      </c>
      <c r="B144">
        <v>26034</v>
      </c>
      <c r="C144" s="5">
        <v>-124.23</v>
      </c>
      <c r="D144" s="5">
        <v>70.739999999999995</v>
      </c>
      <c r="E144">
        <v>2</v>
      </c>
      <c r="F144">
        <v>-4.22</v>
      </c>
    </row>
    <row r="145" spans="1:6" x14ac:dyDescent="0.2">
      <c r="A145" t="s">
        <v>11</v>
      </c>
      <c r="B145">
        <v>26042</v>
      </c>
      <c r="C145" s="5">
        <v>-126.5</v>
      </c>
      <c r="D145" s="5">
        <v>69.923000000000002</v>
      </c>
      <c r="E145">
        <v>2</v>
      </c>
      <c r="F145">
        <v>-4.2</v>
      </c>
    </row>
    <row r="146" spans="1:6" x14ac:dyDescent="0.2">
      <c r="A146" t="s">
        <v>11</v>
      </c>
      <c r="B146">
        <v>26051</v>
      </c>
      <c r="C146" s="5">
        <v>-125.8</v>
      </c>
      <c r="D146" s="5">
        <v>71.117999999999995</v>
      </c>
      <c r="E146">
        <v>2</v>
      </c>
      <c r="F146">
        <v>-4.1929999999999996</v>
      </c>
    </row>
    <row r="147" spans="1:6" x14ac:dyDescent="0.2">
      <c r="A147" t="s">
        <v>11</v>
      </c>
      <c r="B147">
        <v>26032</v>
      </c>
      <c r="C147" s="5">
        <v>-124.71001</v>
      </c>
      <c r="D147" s="5">
        <v>70.819999999999993</v>
      </c>
      <c r="E147">
        <v>2</v>
      </c>
      <c r="F147">
        <v>-4.1500000000000004</v>
      </c>
    </row>
    <row r="148" spans="1:6" x14ac:dyDescent="0.2">
      <c r="A148" t="s">
        <v>11</v>
      </c>
      <c r="B148">
        <v>26053</v>
      </c>
      <c r="C148" s="5">
        <v>-127.14999</v>
      </c>
      <c r="D148" s="5">
        <v>70.769000000000005</v>
      </c>
      <c r="E148">
        <v>2</v>
      </c>
      <c r="F148">
        <v>-4.13</v>
      </c>
    </row>
    <row r="149" spans="1:6" x14ac:dyDescent="0.2">
      <c r="A149" t="s">
        <v>8</v>
      </c>
      <c r="B149">
        <v>32005</v>
      </c>
      <c r="C149" s="5">
        <v>-133.69</v>
      </c>
      <c r="D149" s="5">
        <v>70.944000000000003</v>
      </c>
      <c r="E149">
        <v>2</v>
      </c>
      <c r="F149">
        <v>-4.04</v>
      </c>
    </row>
    <row r="150" spans="1:6" x14ac:dyDescent="0.2">
      <c r="A150" t="s">
        <v>7</v>
      </c>
      <c r="B150">
        <v>331</v>
      </c>
      <c r="C150" s="5">
        <v>-157.60001</v>
      </c>
      <c r="D150" s="5">
        <v>87.652000000000001</v>
      </c>
      <c r="E150">
        <v>2</v>
      </c>
      <c r="F150">
        <v>-4.0170000000000003</v>
      </c>
    </row>
    <row r="151" spans="1:6" x14ac:dyDescent="0.2">
      <c r="A151" t="s">
        <v>8</v>
      </c>
      <c r="B151">
        <v>32057</v>
      </c>
      <c r="C151" s="5">
        <v>-124.84</v>
      </c>
      <c r="D151" s="5">
        <v>70.320999999999998</v>
      </c>
      <c r="E151">
        <v>2</v>
      </c>
      <c r="F151">
        <v>-3.97</v>
      </c>
    </row>
    <row r="152" spans="1:6" x14ac:dyDescent="0.2">
      <c r="A152" t="s">
        <v>8</v>
      </c>
      <c r="B152">
        <v>32046</v>
      </c>
      <c r="C152" s="5">
        <v>-127.08</v>
      </c>
      <c r="D152" s="5">
        <v>71.515000000000001</v>
      </c>
      <c r="E152">
        <v>2</v>
      </c>
      <c r="F152">
        <v>-3.91</v>
      </c>
    </row>
    <row r="153" spans="1:6" x14ac:dyDescent="0.2">
      <c r="A153" t="s">
        <v>7</v>
      </c>
      <c r="B153">
        <v>351</v>
      </c>
      <c r="C153" s="5">
        <v>-170.75998999999999</v>
      </c>
      <c r="D153" s="5">
        <v>85.745999999999995</v>
      </c>
      <c r="E153">
        <v>2</v>
      </c>
      <c r="F153">
        <v>-3.9039999999999999</v>
      </c>
    </row>
    <row r="154" spans="1:6" x14ac:dyDescent="0.2">
      <c r="A154" t="s">
        <v>13</v>
      </c>
      <c r="B154">
        <v>24019</v>
      </c>
      <c r="C154" s="5">
        <v>-150.05000000000001</v>
      </c>
      <c r="D154" s="5">
        <v>72.492999999999995</v>
      </c>
      <c r="E154">
        <v>2</v>
      </c>
      <c r="F154">
        <v>-3.8690000000000002</v>
      </c>
    </row>
    <row r="155" spans="1:6" x14ac:dyDescent="0.2">
      <c r="A155" t="s">
        <v>8</v>
      </c>
      <c r="B155">
        <v>32048</v>
      </c>
      <c r="C155" s="5">
        <v>-128.31</v>
      </c>
      <c r="D155" s="5">
        <v>71.113</v>
      </c>
      <c r="E155">
        <v>2</v>
      </c>
      <c r="F155">
        <v>-3.79</v>
      </c>
    </row>
    <row r="156" spans="1:6" x14ac:dyDescent="0.2">
      <c r="A156" t="s">
        <v>8</v>
      </c>
      <c r="B156">
        <v>32040</v>
      </c>
      <c r="C156" s="5">
        <v>-125.85001</v>
      </c>
      <c r="D156" s="5">
        <v>70.942999999999998</v>
      </c>
      <c r="E156">
        <v>2</v>
      </c>
      <c r="F156">
        <v>-3.7</v>
      </c>
    </row>
    <row r="157" spans="1:6" x14ac:dyDescent="0.2">
      <c r="A157" t="s">
        <v>13</v>
      </c>
      <c r="B157">
        <v>24014</v>
      </c>
      <c r="C157" s="5">
        <v>-140</v>
      </c>
      <c r="D157" s="5">
        <v>70.998999999999995</v>
      </c>
      <c r="E157">
        <v>2</v>
      </c>
      <c r="F157">
        <v>-3.6709999999999998</v>
      </c>
    </row>
    <row r="158" spans="1:6" x14ac:dyDescent="0.2">
      <c r="A158" t="s">
        <v>8</v>
      </c>
      <c r="B158">
        <v>32043</v>
      </c>
      <c r="C158" s="5">
        <v>-124.53999</v>
      </c>
      <c r="D158" s="5">
        <v>71.483000000000004</v>
      </c>
      <c r="E158">
        <v>2</v>
      </c>
      <c r="F158">
        <v>-3.63</v>
      </c>
    </row>
    <row r="159" spans="1:6" x14ac:dyDescent="0.2">
      <c r="A159" t="s">
        <v>9</v>
      </c>
      <c r="B159">
        <v>12019</v>
      </c>
      <c r="C159" s="5">
        <v>-126.64999</v>
      </c>
      <c r="D159" s="5">
        <v>71.941999999999993</v>
      </c>
      <c r="E159">
        <v>2</v>
      </c>
      <c r="F159">
        <v>-3.5329999999999999</v>
      </c>
    </row>
    <row r="160" spans="1:6" x14ac:dyDescent="0.2">
      <c r="A160" t="s">
        <v>8</v>
      </c>
      <c r="B160">
        <v>32022</v>
      </c>
      <c r="C160" s="5">
        <v>-133.84</v>
      </c>
      <c r="D160" s="5">
        <v>71.209999999999994</v>
      </c>
      <c r="E160">
        <v>2</v>
      </c>
      <c r="F160">
        <v>-3.51</v>
      </c>
    </row>
    <row r="161" spans="1:6" x14ac:dyDescent="0.2">
      <c r="A161" t="s">
        <v>17</v>
      </c>
      <c r="B161">
        <v>11</v>
      </c>
      <c r="C161" s="5">
        <v>-159.57001</v>
      </c>
      <c r="D161" s="5">
        <v>73.608000000000004</v>
      </c>
      <c r="E161">
        <v>2</v>
      </c>
      <c r="F161">
        <v>-3.51</v>
      </c>
    </row>
    <row r="162" spans="1:6" x14ac:dyDescent="0.2">
      <c r="A162" t="s">
        <v>18</v>
      </c>
      <c r="B162">
        <v>31</v>
      </c>
      <c r="C162" s="5">
        <v>-157.39999</v>
      </c>
      <c r="D162" s="5">
        <v>73.421000000000006</v>
      </c>
      <c r="E162">
        <v>2</v>
      </c>
      <c r="F162">
        <v>-3.51</v>
      </c>
    </row>
    <row r="163" spans="1:6" x14ac:dyDescent="0.2">
      <c r="A163" t="s">
        <v>18</v>
      </c>
      <c r="B163">
        <v>32</v>
      </c>
      <c r="C163" s="5">
        <v>-159.09</v>
      </c>
      <c r="D163" s="5">
        <v>73.706999999999994</v>
      </c>
      <c r="E163">
        <v>2</v>
      </c>
      <c r="F163">
        <v>-3.48</v>
      </c>
    </row>
    <row r="164" spans="1:6" x14ac:dyDescent="0.2">
      <c r="A164" t="s">
        <v>5</v>
      </c>
      <c r="B164">
        <v>14011</v>
      </c>
      <c r="C164" s="5">
        <v>-158.02000000000001</v>
      </c>
      <c r="D164" s="5">
        <v>74.492000000000004</v>
      </c>
      <c r="E164">
        <v>2</v>
      </c>
      <c r="F164">
        <v>-3.4649999999999999</v>
      </c>
    </row>
    <row r="165" spans="1:6" x14ac:dyDescent="0.2">
      <c r="A165" t="s">
        <v>17</v>
      </c>
      <c r="B165">
        <v>34</v>
      </c>
      <c r="C165" s="5">
        <v>-154.5</v>
      </c>
      <c r="D165" s="5">
        <v>72.534000000000006</v>
      </c>
      <c r="E165">
        <v>2</v>
      </c>
      <c r="F165">
        <v>-3.46</v>
      </c>
    </row>
    <row r="166" spans="1:6" x14ac:dyDescent="0.2">
      <c r="A166" t="s">
        <v>13</v>
      </c>
      <c r="B166">
        <v>24032</v>
      </c>
      <c r="C166" s="5">
        <v>-154.00998999999999</v>
      </c>
      <c r="D166" s="5">
        <v>78.328999999999994</v>
      </c>
      <c r="E166">
        <v>2</v>
      </c>
      <c r="F166">
        <v>-3.4590000000000001</v>
      </c>
    </row>
    <row r="167" spans="1:6" x14ac:dyDescent="0.2">
      <c r="A167" t="s">
        <v>18</v>
      </c>
      <c r="B167">
        <v>17</v>
      </c>
      <c r="C167" s="5">
        <v>-153.30000000000001</v>
      </c>
      <c r="D167" s="5">
        <v>72.507000000000005</v>
      </c>
      <c r="E167">
        <v>2</v>
      </c>
      <c r="F167">
        <v>-3.45</v>
      </c>
    </row>
    <row r="168" spans="1:6" x14ac:dyDescent="0.2">
      <c r="A168" t="s">
        <v>11</v>
      </c>
      <c r="B168">
        <v>26015</v>
      </c>
      <c r="C168" s="5">
        <v>-128.37</v>
      </c>
      <c r="D168" s="5">
        <v>72.010000000000005</v>
      </c>
      <c r="E168">
        <v>2</v>
      </c>
      <c r="F168">
        <v>-3.42</v>
      </c>
    </row>
    <row r="169" spans="1:6" x14ac:dyDescent="0.2">
      <c r="A169" t="s">
        <v>17</v>
      </c>
      <c r="B169">
        <v>12</v>
      </c>
      <c r="C169" s="5">
        <v>-157.53998999999999</v>
      </c>
      <c r="D169" s="5">
        <v>73.438999999999993</v>
      </c>
      <c r="E169">
        <v>2</v>
      </c>
      <c r="F169">
        <v>-3.41</v>
      </c>
    </row>
    <row r="170" spans="1:6" x14ac:dyDescent="0.2">
      <c r="A170" t="s">
        <v>18</v>
      </c>
      <c r="B170">
        <v>29</v>
      </c>
      <c r="C170" s="5">
        <v>-158.22</v>
      </c>
      <c r="D170" s="5">
        <v>72.881</v>
      </c>
      <c r="E170">
        <v>2</v>
      </c>
      <c r="F170">
        <v>-3.41</v>
      </c>
    </row>
    <row r="171" spans="1:6" x14ac:dyDescent="0.2">
      <c r="A171" t="s">
        <v>18</v>
      </c>
      <c r="B171">
        <v>29</v>
      </c>
      <c r="C171" s="5">
        <v>-158.22</v>
      </c>
      <c r="D171" s="5">
        <v>72.881</v>
      </c>
      <c r="E171">
        <v>2</v>
      </c>
      <c r="F171">
        <v>-3.41</v>
      </c>
    </row>
    <row r="172" spans="1:6" x14ac:dyDescent="0.2">
      <c r="A172" t="s">
        <v>18</v>
      </c>
      <c r="B172">
        <v>31</v>
      </c>
      <c r="C172" s="5">
        <v>-157.39999</v>
      </c>
      <c r="D172" s="5">
        <v>73.421000000000006</v>
      </c>
      <c r="E172">
        <v>2</v>
      </c>
      <c r="F172">
        <v>-3.39</v>
      </c>
    </row>
    <row r="173" spans="1:6" x14ac:dyDescent="0.2">
      <c r="A173" t="s">
        <v>5</v>
      </c>
      <c r="B173">
        <v>14014</v>
      </c>
      <c r="C173" s="5">
        <v>-162.06</v>
      </c>
      <c r="D173" s="5">
        <v>74.364000000000004</v>
      </c>
      <c r="E173">
        <v>2</v>
      </c>
      <c r="F173">
        <v>-3.383</v>
      </c>
    </row>
    <row r="174" spans="1:6" x14ac:dyDescent="0.2">
      <c r="A174" t="s">
        <v>18</v>
      </c>
      <c r="B174">
        <v>43</v>
      </c>
      <c r="C174" s="5">
        <v>-165.39999</v>
      </c>
      <c r="D174" s="5">
        <v>73.63</v>
      </c>
      <c r="E174">
        <v>2</v>
      </c>
      <c r="F174">
        <v>-3.38</v>
      </c>
    </row>
    <row r="175" spans="1:6" x14ac:dyDescent="0.2">
      <c r="A175" t="s">
        <v>17</v>
      </c>
      <c r="B175">
        <v>10</v>
      </c>
      <c r="C175" s="5">
        <v>-159.84</v>
      </c>
      <c r="D175" s="5">
        <v>73.448999999999998</v>
      </c>
      <c r="E175">
        <v>2</v>
      </c>
      <c r="F175">
        <v>-3.32</v>
      </c>
    </row>
    <row r="176" spans="1:6" x14ac:dyDescent="0.2">
      <c r="A176" t="s">
        <v>18</v>
      </c>
      <c r="B176">
        <v>27</v>
      </c>
      <c r="C176" s="5">
        <v>-158.44</v>
      </c>
      <c r="D176" s="5">
        <v>72.733000000000004</v>
      </c>
      <c r="E176">
        <v>2</v>
      </c>
      <c r="F176">
        <v>-3.3</v>
      </c>
    </row>
    <row r="177" spans="1:6" x14ac:dyDescent="0.2">
      <c r="A177" t="s">
        <v>17</v>
      </c>
      <c r="B177">
        <v>14</v>
      </c>
      <c r="C177" s="5">
        <v>-158.14999</v>
      </c>
      <c r="D177" s="5">
        <v>73.099000000000004</v>
      </c>
      <c r="E177">
        <v>2</v>
      </c>
      <c r="F177">
        <v>-3.29</v>
      </c>
    </row>
    <row r="178" spans="1:6" x14ac:dyDescent="0.2">
      <c r="A178" t="s">
        <v>17</v>
      </c>
      <c r="B178">
        <v>18</v>
      </c>
      <c r="C178" s="5">
        <v>-158.62</v>
      </c>
      <c r="D178" s="5">
        <v>72.745999999999995</v>
      </c>
      <c r="E178">
        <v>2</v>
      </c>
      <c r="F178">
        <v>-3.28</v>
      </c>
    </row>
    <row r="179" spans="1:6" x14ac:dyDescent="0.2">
      <c r="A179" t="s">
        <v>17</v>
      </c>
      <c r="B179">
        <v>16</v>
      </c>
      <c r="C179" s="5">
        <v>-158.28</v>
      </c>
      <c r="D179" s="5">
        <v>72.875</v>
      </c>
      <c r="E179">
        <v>2</v>
      </c>
      <c r="F179">
        <v>-3.27</v>
      </c>
    </row>
    <row r="180" spans="1:6" x14ac:dyDescent="0.2">
      <c r="A180" t="s">
        <v>14</v>
      </c>
      <c r="B180">
        <v>34</v>
      </c>
      <c r="C180" s="5">
        <v>-170.10001</v>
      </c>
      <c r="D180" s="5">
        <v>80.197999999999993</v>
      </c>
      <c r="E180">
        <v>2</v>
      </c>
      <c r="F180">
        <v>-3.27</v>
      </c>
    </row>
    <row r="181" spans="1:6" x14ac:dyDescent="0.2">
      <c r="A181" t="s">
        <v>19</v>
      </c>
      <c r="B181">
        <v>33001</v>
      </c>
      <c r="C181" s="5">
        <v>-126.28</v>
      </c>
      <c r="D181" s="5">
        <v>70.040000000000006</v>
      </c>
      <c r="E181">
        <v>2</v>
      </c>
      <c r="F181">
        <v>-3.26</v>
      </c>
    </row>
    <row r="182" spans="1:6" x14ac:dyDescent="0.2">
      <c r="A182" t="s">
        <v>17</v>
      </c>
      <c r="B182">
        <v>17</v>
      </c>
      <c r="C182" s="5">
        <v>-158.49001000000001</v>
      </c>
      <c r="D182" s="5">
        <v>72.850999999999999</v>
      </c>
      <c r="E182">
        <v>2</v>
      </c>
      <c r="F182">
        <v>-3.26</v>
      </c>
    </row>
    <row r="183" spans="1:6" x14ac:dyDescent="0.2">
      <c r="A183" t="s">
        <v>8</v>
      </c>
      <c r="B183">
        <v>32004</v>
      </c>
      <c r="C183" s="5">
        <v>-133.89999</v>
      </c>
      <c r="D183" s="5">
        <v>71.450999999999993</v>
      </c>
      <c r="E183">
        <v>2</v>
      </c>
      <c r="F183">
        <v>-3.22</v>
      </c>
    </row>
    <row r="184" spans="1:6" x14ac:dyDescent="0.2">
      <c r="A184" t="s">
        <v>17</v>
      </c>
      <c r="B184">
        <v>8</v>
      </c>
      <c r="C184" s="5">
        <v>-160.00998999999999</v>
      </c>
      <c r="D184" s="5">
        <v>73.247</v>
      </c>
      <c r="E184">
        <v>2</v>
      </c>
      <c r="F184">
        <v>-3.2</v>
      </c>
    </row>
    <row r="185" spans="1:6" x14ac:dyDescent="0.2">
      <c r="A185" t="s">
        <v>17</v>
      </c>
      <c r="B185">
        <v>24</v>
      </c>
      <c r="C185" s="5">
        <v>-155.69</v>
      </c>
      <c r="D185" s="5">
        <v>71.813000000000002</v>
      </c>
      <c r="E185">
        <v>2</v>
      </c>
      <c r="F185">
        <v>-3.17</v>
      </c>
    </row>
    <row r="186" spans="1:6" x14ac:dyDescent="0.2">
      <c r="A186" t="s">
        <v>17</v>
      </c>
      <c r="B186">
        <v>33</v>
      </c>
      <c r="C186" s="5">
        <v>-154.39999</v>
      </c>
      <c r="D186" s="5">
        <v>72.186999999999998</v>
      </c>
      <c r="E186">
        <v>2</v>
      </c>
      <c r="F186">
        <v>-3.14</v>
      </c>
    </row>
    <row r="187" spans="1:6" x14ac:dyDescent="0.2">
      <c r="A187" t="s">
        <v>3</v>
      </c>
      <c r="B187">
        <v>8012</v>
      </c>
      <c r="C187" s="5">
        <v>-96.028019999999998</v>
      </c>
      <c r="D187" s="5">
        <v>73.361000000000004</v>
      </c>
      <c r="E187">
        <v>2</v>
      </c>
      <c r="F187">
        <v>-3.07</v>
      </c>
    </row>
    <row r="188" spans="1:6" x14ac:dyDescent="0.2">
      <c r="A188" t="s">
        <v>17</v>
      </c>
      <c r="B188">
        <v>31</v>
      </c>
      <c r="C188" s="5">
        <v>-154.82001</v>
      </c>
      <c r="D188" s="5">
        <v>71.927999999999997</v>
      </c>
      <c r="E188">
        <v>2</v>
      </c>
      <c r="F188">
        <v>-3.04</v>
      </c>
    </row>
    <row r="189" spans="1:6" x14ac:dyDescent="0.2">
      <c r="A189" t="s">
        <v>17</v>
      </c>
      <c r="B189">
        <v>9</v>
      </c>
      <c r="C189" s="5">
        <v>-160.13</v>
      </c>
      <c r="D189" s="5">
        <v>73.281999999999996</v>
      </c>
      <c r="E189">
        <v>2</v>
      </c>
      <c r="F189">
        <v>-3.03</v>
      </c>
    </row>
    <row r="190" spans="1:6" x14ac:dyDescent="0.2">
      <c r="A190" t="s">
        <v>17</v>
      </c>
      <c r="B190">
        <v>35</v>
      </c>
      <c r="C190" s="5">
        <v>-155.05000000000001</v>
      </c>
      <c r="D190" s="5">
        <v>72.183999999999997</v>
      </c>
      <c r="E190">
        <v>2</v>
      </c>
      <c r="F190">
        <v>-3</v>
      </c>
    </row>
    <row r="191" spans="1:6" x14ac:dyDescent="0.2">
      <c r="A191" t="s">
        <v>14</v>
      </c>
      <c r="B191">
        <v>5</v>
      </c>
      <c r="C191" s="5">
        <v>-168.96001000000001</v>
      </c>
      <c r="D191" s="5">
        <v>76.084999999999994</v>
      </c>
      <c r="E191">
        <v>2</v>
      </c>
      <c r="F191">
        <v>-3</v>
      </c>
    </row>
    <row r="192" spans="1:6" x14ac:dyDescent="0.2">
      <c r="A192" t="s">
        <v>17</v>
      </c>
      <c r="B192">
        <v>7</v>
      </c>
      <c r="C192" s="5">
        <v>-160.38</v>
      </c>
      <c r="D192" s="5">
        <v>73.036000000000001</v>
      </c>
      <c r="E192">
        <v>2</v>
      </c>
      <c r="F192">
        <v>-2.99</v>
      </c>
    </row>
    <row r="193" spans="1:6" x14ac:dyDescent="0.2">
      <c r="A193" t="s">
        <v>17</v>
      </c>
      <c r="B193">
        <v>31</v>
      </c>
      <c r="C193" s="5">
        <v>-154.82001</v>
      </c>
      <c r="D193" s="5">
        <v>71.927999999999997</v>
      </c>
      <c r="E193">
        <v>2</v>
      </c>
      <c r="F193">
        <v>-2.98</v>
      </c>
    </row>
    <row r="194" spans="1:6" x14ac:dyDescent="0.2">
      <c r="A194" t="s">
        <v>7</v>
      </c>
      <c r="B194">
        <v>322</v>
      </c>
      <c r="C194" s="5">
        <v>150.12</v>
      </c>
      <c r="D194" s="5">
        <v>88.129000000000005</v>
      </c>
      <c r="E194">
        <v>2</v>
      </c>
      <c r="F194">
        <v>-2.9169999999999998</v>
      </c>
    </row>
    <row r="195" spans="1:6" x14ac:dyDescent="0.2">
      <c r="A195" t="s">
        <v>17</v>
      </c>
      <c r="B195">
        <v>32</v>
      </c>
      <c r="C195" s="5">
        <v>-154.47</v>
      </c>
      <c r="D195" s="5">
        <v>72.072999999999993</v>
      </c>
      <c r="E195">
        <v>2</v>
      </c>
      <c r="F195">
        <v>-2.91</v>
      </c>
    </row>
    <row r="196" spans="1:6" x14ac:dyDescent="0.2">
      <c r="A196" t="s">
        <v>3</v>
      </c>
      <c r="B196">
        <v>8012</v>
      </c>
      <c r="C196" s="5">
        <v>-96.028019999999998</v>
      </c>
      <c r="D196" s="5">
        <v>73.361000000000004</v>
      </c>
      <c r="E196">
        <v>2</v>
      </c>
      <c r="F196">
        <v>-2.86</v>
      </c>
    </row>
    <row r="197" spans="1:6" x14ac:dyDescent="0.2">
      <c r="A197" t="s">
        <v>5</v>
      </c>
      <c r="B197">
        <v>14019</v>
      </c>
      <c r="C197" s="5">
        <v>-159.91</v>
      </c>
      <c r="D197" s="5">
        <v>79.147000000000006</v>
      </c>
      <c r="E197">
        <v>2</v>
      </c>
      <c r="F197">
        <v>-2.7090000000000001</v>
      </c>
    </row>
    <row r="198" spans="1:6" x14ac:dyDescent="0.2">
      <c r="A198" t="s">
        <v>17</v>
      </c>
      <c r="B198">
        <v>30</v>
      </c>
      <c r="C198" s="5">
        <v>-154.63</v>
      </c>
      <c r="D198" s="5">
        <v>71.832999999999998</v>
      </c>
      <c r="E198">
        <v>2</v>
      </c>
      <c r="F198">
        <v>-2.66</v>
      </c>
    </row>
    <row r="199" spans="1:6" x14ac:dyDescent="0.2">
      <c r="A199" t="s">
        <v>17</v>
      </c>
      <c r="B199">
        <v>37</v>
      </c>
      <c r="C199" s="5">
        <v>-155.75998999999999</v>
      </c>
      <c r="D199" s="5">
        <v>71.650000000000006</v>
      </c>
      <c r="E199">
        <v>2</v>
      </c>
      <c r="F199">
        <v>-2.61</v>
      </c>
    </row>
    <row r="200" spans="1:6" x14ac:dyDescent="0.2">
      <c r="A200" t="s">
        <v>17</v>
      </c>
      <c r="B200">
        <v>29</v>
      </c>
      <c r="C200" s="5">
        <v>-154.39999</v>
      </c>
      <c r="D200" s="5">
        <v>71.778999999999996</v>
      </c>
      <c r="E200">
        <v>2</v>
      </c>
      <c r="F200">
        <v>-2.5099999999999998</v>
      </c>
    </row>
    <row r="201" spans="1:6" x14ac:dyDescent="0.2">
      <c r="A201" t="s">
        <v>14</v>
      </c>
      <c r="B201">
        <v>10</v>
      </c>
      <c r="C201" s="5">
        <v>-176.35001</v>
      </c>
      <c r="D201" s="5">
        <v>76.474000000000004</v>
      </c>
      <c r="E201">
        <v>2</v>
      </c>
      <c r="F201">
        <v>-2.39</v>
      </c>
    </row>
    <row r="202" spans="1:6" x14ac:dyDescent="0.2">
      <c r="A202" t="s">
        <v>14</v>
      </c>
      <c r="B202">
        <v>9</v>
      </c>
      <c r="C202" s="5">
        <v>-175.22</v>
      </c>
      <c r="D202" s="5">
        <v>76.48</v>
      </c>
      <c r="E202">
        <v>2</v>
      </c>
      <c r="F202">
        <v>-2.37</v>
      </c>
    </row>
    <row r="203" spans="1:6" x14ac:dyDescent="0.2">
      <c r="A203" t="s">
        <v>7</v>
      </c>
      <c r="B203">
        <v>312</v>
      </c>
      <c r="C203" s="5">
        <v>120.18</v>
      </c>
      <c r="D203" s="5">
        <v>88.117999999999995</v>
      </c>
      <c r="E203">
        <v>2</v>
      </c>
      <c r="F203">
        <v>-2.1760000000000002</v>
      </c>
    </row>
    <row r="204" spans="1:6" x14ac:dyDescent="0.2">
      <c r="A204" t="s">
        <v>8</v>
      </c>
      <c r="B204">
        <v>32039</v>
      </c>
      <c r="C204" s="5">
        <v>-126.3</v>
      </c>
      <c r="D204" s="5">
        <v>70.046000000000006</v>
      </c>
      <c r="E204">
        <v>2</v>
      </c>
      <c r="F204">
        <v>-2.17</v>
      </c>
    </row>
    <row r="205" spans="1:6" x14ac:dyDescent="0.2">
      <c r="A205" t="s">
        <v>15</v>
      </c>
      <c r="B205">
        <v>44</v>
      </c>
      <c r="C205" s="5">
        <v>-62.767000000000003</v>
      </c>
      <c r="D205" s="5">
        <v>67.625699999999995</v>
      </c>
      <c r="E205">
        <v>2</v>
      </c>
      <c r="F205">
        <v>-2.14</v>
      </c>
    </row>
    <row r="206" spans="1:6" x14ac:dyDescent="0.2">
      <c r="A206" t="s">
        <v>12</v>
      </c>
      <c r="B206">
        <v>34</v>
      </c>
      <c r="C206" s="5">
        <v>-62.769010000000002</v>
      </c>
      <c r="D206" s="5">
        <v>67.625500000000002</v>
      </c>
      <c r="E206">
        <v>2</v>
      </c>
      <c r="F206">
        <v>-2.13</v>
      </c>
    </row>
    <row r="207" spans="1:6" x14ac:dyDescent="0.2">
      <c r="A207" t="s">
        <v>20</v>
      </c>
      <c r="B207">
        <v>25</v>
      </c>
      <c r="C207" s="5">
        <v>-60.81</v>
      </c>
      <c r="D207" s="5">
        <v>66.693299999999994</v>
      </c>
      <c r="E207">
        <v>2</v>
      </c>
      <c r="F207">
        <v>-2.11</v>
      </c>
    </row>
    <row r="208" spans="1:6" x14ac:dyDescent="0.2">
      <c r="A208" t="s">
        <v>12</v>
      </c>
      <c r="B208">
        <v>36</v>
      </c>
      <c r="C208" s="5">
        <v>-62.486690000000003</v>
      </c>
      <c r="D208" s="5">
        <v>67.722800000000007</v>
      </c>
      <c r="E208">
        <v>2</v>
      </c>
      <c r="F208">
        <v>-2.09</v>
      </c>
    </row>
    <row r="209" spans="1:6" x14ac:dyDescent="0.2">
      <c r="A209" t="s">
        <v>21</v>
      </c>
      <c r="B209">
        <v>11</v>
      </c>
      <c r="C209" s="5">
        <v>-60.972990000000003</v>
      </c>
      <c r="D209" s="5">
        <v>66.674999999999997</v>
      </c>
      <c r="E209">
        <v>2</v>
      </c>
      <c r="F209">
        <v>-2.0699999999999998</v>
      </c>
    </row>
    <row r="210" spans="1:6" x14ac:dyDescent="0.2">
      <c r="A210" t="s">
        <v>7</v>
      </c>
      <c r="B210">
        <v>377</v>
      </c>
      <c r="C210" s="5">
        <v>115.48</v>
      </c>
      <c r="D210" s="5">
        <v>83.415000000000006</v>
      </c>
      <c r="E210">
        <v>2</v>
      </c>
      <c r="F210">
        <v>-2.0270000000000001</v>
      </c>
    </row>
    <row r="211" spans="1:6" x14ac:dyDescent="0.2">
      <c r="A211" t="s">
        <v>12</v>
      </c>
      <c r="B211">
        <v>44</v>
      </c>
      <c r="C211" s="5">
        <v>-61.212009999999999</v>
      </c>
      <c r="D211" s="5">
        <v>68.316800000000001</v>
      </c>
      <c r="E211">
        <v>2</v>
      </c>
      <c r="F211">
        <v>-2.02</v>
      </c>
    </row>
    <row r="212" spans="1:6" x14ac:dyDescent="0.2">
      <c r="A212" t="s">
        <v>22</v>
      </c>
      <c r="B212">
        <v>4</v>
      </c>
      <c r="C212" s="5">
        <v>-60.811709999999998</v>
      </c>
      <c r="D212" s="5">
        <v>66.694000000000003</v>
      </c>
      <c r="E212">
        <v>2</v>
      </c>
      <c r="F212">
        <v>-2</v>
      </c>
    </row>
    <row r="213" spans="1:6" x14ac:dyDescent="0.2">
      <c r="A213" t="s">
        <v>12</v>
      </c>
      <c r="B213">
        <v>25</v>
      </c>
      <c r="C213" s="5">
        <v>-60.973509999999997</v>
      </c>
      <c r="D213" s="5">
        <v>66.674499999999995</v>
      </c>
      <c r="E213">
        <v>2</v>
      </c>
      <c r="F213">
        <v>-2</v>
      </c>
    </row>
    <row r="214" spans="1:6" x14ac:dyDescent="0.2">
      <c r="A214" t="s">
        <v>12</v>
      </c>
      <c r="B214">
        <v>38</v>
      </c>
      <c r="C214" s="5">
        <v>-62.209989999999998</v>
      </c>
      <c r="D214" s="5">
        <v>67.849999999999994</v>
      </c>
      <c r="E214">
        <v>2</v>
      </c>
      <c r="F214">
        <v>-1.99</v>
      </c>
    </row>
    <row r="215" spans="1:6" x14ac:dyDescent="0.2">
      <c r="A215" t="s">
        <v>23</v>
      </c>
      <c r="B215">
        <v>16</v>
      </c>
      <c r="C215" s="5">
        <v>-60.140500000000003</v>
      </c>
      <c r="D215" s="5">
        <v>66.757000000000005</v>
      </c>
      <c r="E215">
        <v>2</v>
      </c>
      <c r="F215">
        <v>-1.97</v>
      </c>
    </row>
    <row r="216" spans="1:6" x14ac:dyDescent="0.2">
      <c r="A216" t="s">
        <v>12</v>
      </c>
      <c r="B216">
        <v>26</v>
      </c>
      <c r="C216" s="5">
        <v>-60.81232</v>
      </c>
      <c r="D216" s="5">
        <v>66.695300000000003</v>
      </c>
      <c r="E216">
        <v>2</v>
      </c>
      <c r="F216">
        <v>-1.95</v>
      </c>
    </row>
    <row r="217" spans="1:6" x14ac:dyDescent="0.2">
      <c r="A217" t="s">
        <v>12</v>
      </c>
      <c r="B217">
        <v>27</v>
      </c>
      <c r="C217" s="5">
        <v>-60.480499999999999</v>
      </c>
      <c r="D217" s="5">
        <v>66.732299999999995</v>
      </c>
      <c r="E217">
        <v>2</v>
      </c>
      <c r="F217">
        <v>-1.91</v>
      </c>
    </row>
    <row r="218" spans="1:6" x14ac:dyDescent="0.2">
      <c r="A218" t="s">
        <v>15</v>
      </c>
      <c r="B218">
        <v>48</v>
      </c>
      <c r="C218" s="5">
        <v>-62.36121</v>
      </c>
      <c r="D218" s="5">
        <v>67.768199999999993</v>
      </c>
      <c r="E218">
        <v>2</v>
      </c>
      <c r="F218">
        <v>-1.9</v>
      </c>
    </row>
    <row r="219" spans="1:6" x14ac:dyDescent="0.2">
      <c r="A219" t="s">
        <v>7</v>
      </c>
      <c r="B219">
        <v>403</v>
      </c>
      <c r="C219" s="5">
        <v>123.12</v>
      </c>
      <c r="D219" s="5">
        <v>77.150000000000006</v>
      </c>
      <c r="E219">
        <v>2</v>
      </c>
      <c r="F219">
        <v>-1.8740000000000001</v>
      </c>
    </row>
    <row r="220" spans="1:6" x14ac:dyDescent="0.2">
      <c r="A220" t="s">
        <v>12</v>
      </c>
      <c r="B220">
        <v>21</v>
      </c>
      <c r="C220" s="5">
        <v>-59.054690000000001</v>
      </c>
      <c r="D220" s="5">
        <v>66.852500000000006</v>
      </c>
      <c r="E220">
        <v>2</v>
      </c>
      <c r="F220">
        <v>-1.85</v>
      </c>
    </row>
    <row r="221" spans="1:6" x14ac:dyDescent="0.2">
      <c r="A221" t="s">
        <v>24</v>
      </c>
      <c r="B221">
        <v>29</v>
      </c>
      <c r="C221" s="5">
        <v>-61.498690000000003</v>
      </c>
      <c r="D221" s="5">
        <v>68.165499999999994</v>
      </c>
      <c r="E221">
        <v>2</v>
      </c>
      <c r="F221">
        <v>-1.84</v>
      </c>
    </row>
    <row r="222" spans="1:6" x14ac:dyDescent="0.2">
      <c r="A222" t="s">
        <v>22</v>
      </c>
      <c r="B222">
        <v>2</v>
      </c>
      <c r="C222" s="5">
        <v>-60.070189999999997</v>
      </c>
      <c r="D222" s="5">
        <v>66.760199999999998</v>
      </c>
      <c r="E222">
        <v>2</v>
      </c>
      <c r="F222">
        <v>-1.83</v>
      </c>
    </row>
    <row r="223" spans="1:6" x14ac:dyDescent="0.2">
      <c r="A223" t="s">
        <v>15</v>
      </c>
      <c r="B223">
        <v>52</v>
      </c>
      <c r="C223" s="5">
        <v>-61.481290000000001</v>
      </c>
      <c r="D223" s="5">
        <v>68.178799999999995</v>
      </c>
      <c r="E223">
        <v>2</v>
      </c>
      <c r="F223">
        <v>-1.8</v>
      </c>
    </row>
    <row r="224" spans="1:6" x14ac:dyDescent="0.2">
      <c r="A224" t="s">
        <v>7</v>
      </c>
      <c r="B224">
        <v>402</v>
      </c>
      <c r="C224" s="5">
        <v>123.19</v>
      </c>
      <c r="D224" s="5">
        <v>77.215000000000003</v>
      </c>
      <c r="E224">
        <v>2</v>
      </c>
      <c r="F224">
        <v>-1.786</v>
      </c>
    </row>
    <row r="225" spans="1:6" x14ac:dyDescent="0.2">
      <c r="A225" t="s">
        <v>18</v>
      </c>
      <c r="B225">
        <v>14</v>
      </c>
      <c r="C225" s="5">
        <v>-155.02000000000001</v>
      </c>
      <c r="D225" s="5">
        <v>71.828999999999994</v>
      </c>
      <c r="E225">
        <v>2</v>
      </c>
      <c r="F225">
        <v>-1.78</v>
      </c>
    </row>
    <row r="226" spans="1:6" x14ac:dyDescent="0.2">
      <c r="A226" t="s">
        <v>11</v>
      </c>
      <c r="B226">
        <v>26004</v>
      </c>
      <c r="C226" s="5">
        <v>-133.88</v>
      </c>
      <c r="D226" s="5">
        <v>70.923000000000002</v>
      </c>
      <c r="E226">
        <v>2</v>
      </c>
      <c r="F226">
        <v>-1.77</v>
      </c>
    </row>
    <row r="227" spans="1:6" x14ac:dyDescent="0.2">
      <c r="A227" t="s">
        <v>7</v>
      </c>
      <c r="B227">
        <v>397</v>
      </c>
      <c r="C227" s="5">
        <v>123.6</v>
      </c>
      <c r="D227" s="5">
        <v>77.634</v>
      </c>
      <c r="E227">
        <v>2</v>
      </c>
      <c r="F227">
        <v>-1.736</v>
      </c>
    </row>
    <row r="228" spans="1:6" x14ac:dyDescent="0.2">
      <c r="A228" t="s">
        <v>7</v>
      </c>
      <c r="B228">
        <v>394</v>
      </c>
      <c r="C228" s="5">
        <v>123.93</v>
      </c>
      <c r="D228" s="5">
        <v>77.863</v>
      </c>
      <c r="E228">
        <v>2</v>
      </c>
      <c r="F228">
        <v>-1.7130000000000001</v>
      </c>
    </row>
    <row r="229" spans="1:6" x14ac:dyDescent="0.2">
      <c r="A229" t="s">
        <v>12</v>
      </c>
      <c r="B229">
        <v>19</v>
      </c>
      <c r="C229" s="5">
        <v>-57.661320000000003</v>
      </c>
      <c r="D229" s="5">
        <v>66.974800000000002</v>
      </c>
      <c r="E229">
        <v>2</v>
      </c>
      <c r="F229">
        <v>-1.69</v>
      </c>
    </row>
    <row r="230" spans="1:6" x14ac:dyDescent="0.2">
      <c r="A230" t="s">
        <v>7</v>
      </c>
      <c r="B230">
        <v>401</v>
      </c>
      <c r="C230" s="5">
        <v>123.35</v>
      </c>
      <c r="D230" s="5">
        <v>77.299000000000007</v>
      </c>
      <c r="E230">
        <v>2</v>
      </c>
      <c r="F230">
        <v>-1.677</v>
      </c>
    </row>
    <row r="231" spans="1:6" x14ac:dyDescent="0.2">
      <c r="A231" t="s">
        <v>18</v>
      </c>
      <c r="B231">
        <v>12</v>
      </c>
      <c r="C231" s="5">
        <v>-157.75</v>
      </c>
      <c r="D231" s="5">
        <v>71.379000000000005</v>
      </c>
      <c r="E231">
        <v>2</v>
      </c>
      <c r="F231">
        <v>-1.65</v>
      </c>
    </row>
    <row r="232" spans="1:6" x14ac:dyDescent="0.2">
      <c r="A232" t="s">
        <v>25</v>
      </c>
      <c r="B232">
        <v>42</v>
      </c>
      <c r="C232" s="5">
        <v>-53.002200000000002</v>
      </c>
      <c r="D232" s="5">
        <v>69.238200000000006</v>
      </c>
      <c r="E232">
        <v>2</v>
      </c>
      <c r="F232">
        <v>-1.65</v>
      </c>
    </row>
    <row r="233" spans="1:6" x14ac:dyDescent="0.2">
      <c r="A233" t="s">
        <v>7</v>
      </c>
      <c r="B233">
        <v>383</v>
      </c>
      <c r="C233" s="5">
        <v>122.22</v>
      </c>
      <c r="D233" s="5">
        <v>80.659000000000006</v>
      </c>
      <c r="E233">
        <v>2</v>
      </c>
      <c r="F233">
        <v>-1.6419999999999999</v>
      </c>
    </row>
    <row r="234" spans="1:6" x14ac:dyDescent="0.2">
      <c r="A234" t="s">
        <v>24</v>
      </c>
      <c r="B234">
        <v>36</v>
      </c>
      <c r="C234" s="5">
        <v>-59.338200000000001</v>
      </c>
      <c r="D234" s="5">
        <v>68.539000000000001</v>
      </c>
      <c r="E234">
        <v>2</v>
      </c>
      <c r="F234">
        <v>-1.61</v>
      </c>
    </row>
    <row r="235" spans="1:6" x14ac:dyDescent="0.2">
      <c r="A235" t="s">
        <v>7</v>
      </c>
      <c r="B235">
        <v>400</v>
      </c>
      <c r="C235" s="5">
        <v>123.4</v>
      </c>
      <c r="D235" s="5">
        <v>77.388000000000005</v>
      </c>
      <c r="E235">
        <v>2</v>
      </c>
      <c r="F235">
        <v>-1.6020000000000001</v>
      </c>
    </row>
    <row r="236" spans="1:6" x14ac:dyDescent="0.2">
      <c r="A236" t="s">
        <v>22</v>
      </c>
      <c r="B236">
        <v>9</v>
      </c>
      <c r="C236" s="5">
        <v>-56.310699999999997</v>
      </c>
      <c r="D236" s="5">
        <v>67.104200000000006</v>
      </c>
      <c r="E236">
        <v>2</v>
      </c>
      <c r="F236">
        <v>-1.55</v>
      </c>
    </row>
    <row r="237" spans="1:6" x14ac:dyDescent="0.2">
      <c r="A237" t="s">
        <v>12</v>
      </c>
      <c r="B237">
        <v>41</v>
      </c>
      <c r="C237" s="5">
        <v>-61.487789999999997</v>
      </c>
      <c r="D237" s="5">
        <v>68.179299999999998</v>
      </c>
      <c r="E237">
        <v>2</v>
      </c>
      <c r="F237">
        <v>-1.55</v>
      </c>
    </row>
    <row r="238" spans="1:6" x14ac:dyDescent="0.2">
      <c r="A238" t="s">
        <v>7</v>
      </c>
      <c r="B238">
        <v>391</v>
      </c>
      <c r="C238" s="5">
        <v>124.24</v>
      </c>
      <c r="D238" s="5">
        <v>78.13</v>
      </c>
      <c r="E238">
        <v>2</v>
      </c>
      <c r="F238">
        <v>-1.542</v>
      </c>
    </row>
    <row r="239" spans="1:6" x14ac:dyDescent="0.2">
      <c r="A239" t="s">
        <v>16</v>
      </c>
      <c r="B239">
        <v>19058</v>
      </c>
      <c r="C239" s="5">
        <v>-150.00998999999999</v>
      </c>
      <c r="D239" s="5">
        <v>79.989000000000004</v>
      </c>
      <c r="E239">
        <v>2</v>
      </c>
      <c r="F239">
        <v>-1.444</v>
      </c>
    </row>
    <row r="240" spans="1:6" x14ac:dyDescent="0.2">
      <c r="A240" t="s">
        <v>18</v>
      </c>
      <c r="B240">
        <v>20</v>
      </c>
      <c r="C240" s="5">
        <v>-152.28998999999999</v>
      </c>
      <c r="D240" s="5">
        <v>71.695999999999998</v>
      </c>
      <c r="E240">
        <v>2</v>
      </c>
      <c r="F240">
        <v>-1.44</v>
      </c>
    </row>
    <row r="241" spans="1:6" x14ac:dyDescent="0.2">
      <c r="A241" t="s">
        <v>17</v>
      </c>
      <c r="B241">
        <v>39</v>
      </c>
      <c r="C241" s="5">
        <v>-157.19</v>
      </c>
      <c r="D241" s="5">
        <v>71.403999999999996</v>
      </c>
      <c r="E241">
        <v>2</v>
      </c>
      <c r="F241">
        <v>-1.37</v>
      </c>
    </row>
    <row r="242" spans="1:6" x14ac:dyDescent="0.2">
      <c r="A242" t="s">
        <v>15</v>
      </c>
      <c r="B242">
        <v>22</v>
      </c>
      <c r="C242" s="5">
        <v>-59.055300000000003</v>
      </c>
      <c r="D242" s="5">
        <v>66.851699999999994</v>
      </c>
      <c r="E242">
        <v>2</v>
      </c>
      <c r="F242">
        <v>-1.35</v>
      </c>
    </row>
    <row r="243" spans="1:6" x14ac:dyDescent="0.2">
      <c r="A243" t="s">
        <v>7</v>
      </c>
      <c r="B243">
        <v>387</v>
      </c>
      <c r="C243" s="5">
        <v>124.61</v>
      </c>
      <c r="D243" s="5">
        <v>78.638000000000005</v>
      </c>
      <c r="E243">
        <v>2</v>
      </c>
      <c r="F243">
        <v>-1.212</v>
      </c>
    </row>
    <row r="244" spans="1:6" x14ac:dyDescent="0.2">
      <c r="A244" t="s">
        <v>15</v>
      </c>
      <c r="B244">
        <v>75</v>
      </c>
      <c r="C244" s="5">
        <v>-57.688510000000001</v>
      </c>
      <c r="D244" s="5">
        <v>66.981700000000004</v>
      </c>
      <c r="E244">
        <v>2</v>
      </c>
      <c r="F244">
        <v>-1.17</v>
      </c>
    </row>
    <row r="245" spans="1:6" x14ac:dyDescent="0.2">
      <c r="A245" t="s">
        <v>12</v>
      </c>
      <c r="B245">
        <v>18</v>
      </c>
      <c r="C245" s="5">
        <v>-57.358310000000003</v>
      </c>
      <c r="D245" s="5">
        <v>67.012699999999995</v>
      </c>
      <c r="E245">
        <v>2</v>
      </c>
      <c r="F245">
        <v>-1.1499999999999999</v>
      </c>
    </row>
    <row r="246" spans="1:6" x14ac:dyDescent="0.2">
      <c r="A246" t="s">
        <v>25</v>
      </c>
      <c r="B246">
        <v>34</v>
      </c>
      <c r="C246" s="5">
        <v>-58.400210000000001</v>
      </c>
      <c r="D246" s="5">
        <v>68.656199999999998</v>
      </c>
      <c r="E246">
        <v>2</v>
      </c>
      <c r="F246">
        <v>-1.07</v>
      </c>
    </row>
    <row r="247" spans="1:6" x14ac:dyDescent="0.2">
      <c r="A247" t="s">
        <v>7</v>
      </c>
      <c r="B247">
        <v>284</v>
      </c>
      <c r="C247" s="5">
        <v>86.200999999999993</v>
      </c>
      <c r="D247" s="5">
        <v>82.021000000000001</v>
      </c>
      <c r="E247">
        <v>2</v>
      </c>
      <c r="F247">
        <v>-1.04</v>
      </c>
    </row>
    <row r="248" spans="1:6" x14ac:dyDescent="0.2">
      <c r="A248" t="s">
        <v>21</v>
      </c>
      <c r="B248">
        <v>73</v>
      </c>
      <c r="C248" s="5">
        <v>-55.587009999999999</v>
      </c>
      <c r="D248" s="5">
        <v>68.378</v>
      </c>
      <c r="E248">
        <v>2</v>
      </c>
      <c r="F248">
        <v>-1.03</v>
      </c>
    </row>
    <row r="249" spans="1:6" x14ac:dyDescent="0.2">
      <c r="A249" t="s">
        <v>7</v>
      </c>
      <c r="B249">
        <v>281</v>
      </c>
      <c r="C249" s="5">
        <v>86.257000000000005</v>
      </c>
      <c r="D249" s="5">
        <v>81.575999999999993</v>
      </c>
      <c r="E249">
        <v>2</v>
      </c>
      <c r="F249">
        <v>-1.0109999999999999</v>
      </c>
    </row>
    <row r="250" spans="1:6" x14ac:dyDescent="0.2">
      <c r="A250" t="s">
        <v>7</v>
      </c>
      <c r="B250">
        <v>283</v>
      </c>
      <c r="C250" s="5">
        <v>86.111999999999995</v>
      </c>
      <c r="D250" s="5">
        <v>81.869</v>
      </c>
      <c r="E250">
        <v>2</v>
      </c>
      <c r="F250">
        <v>-0.96799999999999997</v>
      </c>
    </row>
    <row r="251" spans="1:6" x14ac:dyDescent="0.2">
      <c r="A251" t="s">
        <v>25</v>
      </c>
      <c r="B251">
        <v>51</v>
      </c>
      <c r="C251" s="5">
        <v>-53.738190000000003</v>
      </c>
      <c r="D251" s="5">
        <v>68.748000000000005</v>
      </c>
      <c r="E251">
        <v>2</v>
      </c>
      <c r="F251">
        <v>-0.95</v>
      </c>
    </row>
    <row r="252" spans="1:6" x14ac:dyDescent="0.2">
      <c r="A252" t="s">
        <v>7</v>
      </c>
      <c r="B252">
        <v>282</v>
      </c>
      <c r="C252" s="5">
        <v>86.218999999999994</v>
      </c>
      <c r="D252" s="5">
        <v>81.715000000000003</v>
      </c>
      <c r="E252">
        <v>2</v>
      </c>
      <c r="F252">
        <v>-0.90900000000000003</v>
      </c>
    </row>
    <row r="253" spans="1:6" x14ac:dyDescent="0.2">
      <c r="A253" t="s">
        <v>25</v>
      </c>
      <c r="B253">
        <v>40</v>
      </c>
      <c r="C253" s="5">
        <v>-54.300289999999997</v>
      </c>
      <c r="D253" s="5">
        <v>69.166499999999999</v>
      </c>
      <c r="E253">
        <v>2</v>
      </c>
      <c r="F253">
        <v>-0.85</v>
      </c>
    </row>
    <row r="254" spans="1:6" x14ac:dyDescent="0.2">
      <c r="A254" t="s">
        <v>12</v>
      </c>
      <c r="B254">
        <v>14</v>
      </c>
      <c r="C254" s="5">
        <v>-56.315309999999997</v>
      </c>
      <c r="D254" s="5">
        <v>67.106700000000004</v>
      </c>
      <c r="E254">
        <v>2</v>
      </c>
      <c r="F254">
        <v>-0.82</v>
      </c>
    </row>
    <row r="255" spans="1:6" x14ac:dyDescent="0.2">
      <c r="A255" t="s">
        <v>22</v>
      </c>
      <c r="B255">
        <v>40</v>
      </c>
      <c r="C255" s="5">
        <v>-56.293300000000002</v>
      </c>
      <c r="D255" s="5">
        <v>68.919700000000006</v>
      </c>
      <c r="E255">
        <v>2</v>
      </c>
      <c r="F255">
        <v>-0.81</v>
      </c>
    </row>
    <row r="256" spans="1:6" x14ac:dyDescent="0.2">
      <c r="A256" t="s">
        <v>7</v>
      </c>
      <c r="B256">
        <v>280</v>
      </c>
      <c r="C256" s="5">
        <v>86.248999999999995</v>
      </c>
      <c r="D256" s="5">
        <v>81.415000000000006</v>
      </c>
      <c r="E256">
        <v>2</v>
      </c>
      <c r="F256">
        <v>-0.78300000000000003</v>
      </c>
    </row>
    <row r="257" spans="1:6" x14ac:dyDescent="0.2">
      <c r="A257" t="s">
        <v>25</v>
      </c>
      <c r="B257">
        <v>53</v>
      </c>
      <c r="C257" s="5">
        <v>-54.633789999999998</v>
      </c>
      <c r="D257" s="5">
        <v>68.500500000000002</v>
      </c>
      <c r="E257">
        <v>2</v>
      </c>
      <c r="F257">
        <v>-0.74</v>
      </c>
    </row>
    <row r="258" spans="1:6" x14ac:dyDescent="0.2">
      <c r="A258" t="s">
        <v>12</v>
      </c>
      <c r="B258">
        <v>1</v>
      </c>
      <c r="C258" s="5">
        <v>-52.741520000000001</v>
      </c>
      <c r="D258" s="5">
        <v>68.853300000000004</v>
      </c>
      <c r="E258">
        <v>2</v>
      </c>
      <c r="F258">
        <v>-0.74</v>
      </c>
    </row>
    <row r="259" spans="1:6" x14ac:dyDescent="0.2">
      <c r="A259" t="s">
        <v>12</v>
      </c>
      <c r="B259">
        <v>12</v>
      </c>
      <c r="C259" s="5">
        <v>-55.822200000000002</v>
      </c>
      <c r="D259" s="5">
        <v>67.160799999999995</v>
      </c>
      <c r="E259">
        <v>2</v>
      </c>
      <c r="F259">
        <v>-0.74</v>
      </c>
    </row>
    <row r="260" spans="1:6" x14ac:dyDescent="0.2">
      <c r="A260" t="s">
        <v>15</v>
      </c>
      <c r="B260">
        <v>12</v>
      </c>
      <c r="C260" s="5">
        <v>-56.314999999999998</v>
      </c>
      <c r="D260" s="5">
        <v>67.114999999999995</v>
      </c>
      <c r="E260">
        <v>2</v>
      </c>
      <c r="F260">
        <v>-0.7</v>
      </c>
    </row>
    <row r="261" spans="1:6" x14ac:dyDescent="0.2">
      <c r="A261" t="s">
        <v>12</v>
      </c>
      <c r="B261">
        <v>16</v>
      </c>
      <c r="C261" s="5">
        <v>-57.036990000000003</v>
      </c>
      <c r="D261" s="5">
        <v>67.033299999999997</v>
      </c>
      <c r="E261">
        <v>2</v>
      </c>
      <c r="F261">
        <v>-0.7</v>
      </c>
    </row>
    <row r="262" spans="1:6" x14ac:dyDescent="0.2">
      <c r="A262" t="s">
        <v>12</v>
      </c>
      <c r="B262">
        <v>15</v>
      </c>
      <c r="C262" s="5">
        <v>-56.674990000000001</v>
      </c>
      <c r="D262" s="5">
        <v>67.067999999999998</v>
      </c>
      <c r="E262">
        <v>2</v>
      </c>
      <c r="F262">
        <v>-0.69</v>
      </c>
    </row>
    <row r="263" spans="1:6" x14ac:dyDescent="0.2">
      <c r="A263" t="s">
        <v>12</v>
      </c>
      <c r="B263">
        <v>58</v>
      </c>
      <c r="C263" s="5">
        <v>-55.595210000000002</v>
      </c>
      <c r="D263" s="5">
        <v>69.006200000000007</v>
      </c>
      <c r="E263">
        <v>2</v>
      </c>
      <c r="F263">
        <v>-0.68</v>
      </c>
    </row>
    <row r="264" spans="1:6" x14ac:dyDescent="0.2">
      <c r="A264" t="s">
        <v>25</v>
      </c>
      <c r="B264">
        <v>8</v>
      </c>
      <c r="C264" s="5">
        <v>-57.038789999999999</v>
      </c>
      <c r="D264" s="5">
        <v>67.039199999999994</v>
      </c>
      <c r="E264">
        <v>2</v>
      </c>
      <c r="F264">
        <v>-0.67</v>
      </c>
    </row>
    <row r="265" spans="1:6" x14ac:dyDescent="0.2">
      <c r="A265" t="s">
        <v>12</v>
      </c>
      <c r="B265">
        <v>62</v>
      </c>
      <c r="C265" s="5">
        <v>-54.89349</v>
      </c>
      <c r="D265" s="5">
        <v>68.5017</v>
      </c>
      <c r="E265">
        <v>2</v>
      </c>
      <c r="F265">
        <v>-0.67</v>
      </c>
    </row>
    <row r="266" spans="1:6" x14ac:dyDescent="0.2">
      <c r="A266" t="s">
        <v>12</v>
      </c>
      <c r="B266">
        <v>63</v>
      </c>
      <c r="C266" s="5">
        <v>-54.372709999999998</v>
      </c>
      <c r="D266" s="5">
        <v>68.502300000000005</v>
      </c>
      <c r="E266">
        <v>2</v>
      </c>
      <c r="F266">
        <v>-0.64</v>
      </c>
    </row>
    <row r="267" spans="1:6" x14ac:dyDescent="0.2">
      <c r="A267" t="s">
        <v>25</v>
      </c>
      <c r="B267">
        <v>6</v>
      </c>
      <c r="C267" s="5">
        <v>-56.316189999999999</v>
      </c>
      <c r="D267" s="5">
        <v>67.108199999999997</v>
      </c>
      <c r="E267">
        <v>2</v>
      </c>
      <c r="F267">
        <v>-0.6</v>
      </c>
    </row>
    <row r="268" spans="1:6" x14ac:dyDescent="0.2">
      <c r="A268" t="s">
        <v>15</v>
      </c>
      <c r="B268">
        <v>13</v>
      </c>
      <c r="C268" s="5">
        <v>-56.681489999999997</v>
      </c>
      <c r="D268" s="5">
        <v>67.077799999999996</v>
      </c>
      <c r="E268">
        <v>2</v>
      </c>
      <c r="F268">
        <v>-0.59</v>
      </c>
    </row>
    <row r="269" spans="1:6" x14ac:dyDescent="0.2">
      <c r="A269" t="s">
        <v>23</v>
      </c>
      <c r="B269">
        <v>6</v>
      </c>
      <c r="C269" s="5">
        <v>-56.703310000000002</v>
      </c>
      <c r="D269" s="5">
        <v>67.09</v>
      </c>
      <c r="E269">
        <v>2</v>
      </c>
      <c r="F269">
        <v>-0.59</v>
      </c>
    </row>
    <row r="270" spans="1:6" x14ac:dyDescent="0.2">
      <c r="A270" t="s">
        <v>7</v>
      </c>
      <c r="B270">
        <v>277</v>
      </c>
      <c r="C270" s="5">
        <v>83.831000000000003</v>
      </c>
      <c r="D270" s="5">
        <v>82.391999999999996</v>
      </c>
      <c r="E270">
        <v>2</v>
      </c>
      <c r="F270">
        <v>-0.56200000000000006</v>
      </c>
    </row>
    <row r="271" spans="1:6" x14ac:dyDescent="0.2">
      <c r="A271" t="s">
        <v>7</v>
      </c>
      <c r="B271">
        <v>287</v>
      </c>
      <c r="C271" s="5">
        <v>86.194000000000003</v>
      </c>
      <c r="D271" s="5">
        <v>82.334000000000003</v>
      </c>
      <c r="E271">
        <v>2</v>
      </c>
      <c r="F271">
        <v>-0.39400000000000002</v>
      </c>
    </row>
    <row r="272" spans="1:6" x14ac:dyDescent="0.2">
      <c r="A272" t="s">
        <v>7</v>
      </c>
      <c r="B272">
        <v>297</v>
      </c>
      <c r="C272" s="5">
        <v>87.236999999999995</v>
      </c>
      <c r="D272" s="5">
        <v>83.587999999999994</v>
      </c>
      <c r="E272">
        <v>2</v>
      </c>
      <c r="F272">
        <v>-0.39100000000000001</v>
      </c>
    </row>
    <row r="273" spans="1:6" x14ac:dyDescent="0.2">
      <c r="A273" t="s">
        <v>7</v>
      </c>
      <c r="B273">
        <v>288</v>
      </c>
      <c r="C273" s="5">
        <v>86.334000000000003</v>
      </c>
      <c r="D273" s="5">
        <v>82.418999999999997</v>
      </c>
      <c r="E273">
        <v>2</v>
      </c>
      <c r="F273">
        <v>-0.17100000000000001</v>
      </c>
    </row>
    <row r="274" spans="1:6" x14ac:dyDescent="0.2">
      <c r="A274" t="s">
        <v>7</v>
      </c>
      <c r="B274">
        <v>269</v>
      </c>
      <c r="C274" s="5">
        <v>60.604999999999997</v>
      </c>
      <c r="D274" s="5">
        <v>82.733000000000004</v>
      </c>
      <c r="E274">
        <v>2</v>
      </c>
      <c r="F274">
        <v>-0.152</v>
      </c>
    </row>
    <row r="275" spans="1:6" x14ac:dyDescent="0.2">
      <c r="A275" t="s">
        <v>7</v>
      </c>
      <c r="B275">
        <v>289</v>
      </c>
      <c r="C275" s="5">
        <v>86.263000000000005</v>
      </c>
      <c r="D275" s="5">
        <v>82.501000000000005</v>
      </c>
      <c r="E275">
        <v>2</v>
      </c>
      <c r="F275">
        <v>-0.123</v>
      </c>
    </row>
    <row r="276" spans="1:6" x14ac:dyDescent="0.2">
      <c r="A276" t="s">
        <v>7</v>
      </c>
      <c r="B276">
        <v>292</v>
      </c>
      <c r="C276" s="5">
        <v>86.284000000000006</v>
      </c>
      <c r="D276" s="5">
        <v>82.813999999999993</v>
      </c>
      <c r="E276">
        <v>2</v>
      </c>
      <c r="F276">
        <v>-0.115</v>
      </c>
    </row>
    <row r="277" spans="1:6" x14ac:dyDescent="0.2">
      <c r="A277" t="s">
        <v>7</v>
      </c>
      <c r="B277">
        <v>260</v>
      </c>
      <c r="C277" s="5">
        <v>36.139000000000003</v>
      </c>
      <c r="D277" s="5">
        <v>84.489000000000004</v>
      </c>
      <c r="E277">
        <v>2</v>
      </c>
      <c r="F277">
        <v>-0.112</v>
      </c>
    </row>
    <row r="278" spans="1:6" x14ac:dyDescent="0.2">
      <c r="A278" t="s">
        <v>25</v>
      </c>
      <c r="B278">
        <v>7</v>
      </c>
      <c r="C278" s="5">
        <v>-56.674500000000002</v>
      </c>
      <c r="D278" s="5">
        <v>67.068799999999996</v>
      </c>
      <c r="E278">
        <v>2</v>
      </c>
      <c r="F278">
        <v>-7.0000000000000007E-2</v>
      </c>
    </row>
    <row r="279" spans="1:6" x14ac:dyDescent="0.2">
      <c r="A279" t="s">
        <v>7</v>
      </c>
      <c r="B279">
        <v>275</v>
      </c>
      <c r="C279" s="5">
        <v>66.959000000000003</v>
      </c>
      <c r="D279" s="5">
        <v>82.183000000000007</v>
      </c>
      <c r="E279">
        <v>2</v>
      </c>
      <c r="F279">
        <v>2E-3</v>
      </c>
    </row>
    <row r="280" spans="1:6" x14ac:dyDescent="0.2">
      <c r="A280" t="s">
        <v>7</v>
      </c>
      <c r="B280">
        <v>274</v>
      </c>
      <c r="C280" s="5">
        <v>67.111999999999995</v>
      </c>
      <c r="D280" s="5">
        <v>82.521000000000001</v>
      </c>
      <c r="E280">
        <v>2</v>
      </c>
      <c r="F280">
        <v>0.02</v>
      </c>
    </row>
    <row r="281" spans="1:6" x14ac:dyDescent="0.2">
      <c r="A281" t="s">
        <v>7</v>
      </c>
      <c r="B281">
        <v>293</v>
      </c>
      <c r="C281" s="5">
        <v>86.268000000000001</v>
      </c>
      <c r="D281" s="5">
        <v>82.968000000000004</v>
      </c>
      <c r="E281">
        <v>2</v>
      </c>
      <c r="F281">
        <v>4.9000000000000002E-2</v>
      </c>
    </row>
    <row r="282" spans="1:6" x14ac:dyDescent="0.2">
      <c r="A282" t="s">
        <v>7</v>
      </c>
      <c r="B282">
        <v>290</v>
      </c>
      <c r="C282" s="5">
        <v>86.423000000000002</v>
      </c>
      <c r="D282" s="5">
        <v>82.58</v>
      </c>
      <c r="E282">
        <v>2</v>
      </c>
      <c r="F282">
        <v>6.5000000000000002E-2</v>
      </c>
    </row>
    <row r="283" spans="1:6" x14ac:dyDescent="0.2">
      <c r="A283" t="s">
        <v>7</v>
      </c>
      <c r="B283">
        <v>238</v>
      </c>
      <c r="C283" s="5">
        <v>33.997</v>
      </c>
      <c r="D283" s="5">
        <v>80.494</v>
      </c>
      <c r="E283">
        <v>2</v>
      </c>
      <c r="F283">
        <v>7.5999999999999998E-2</v>
      </c>
    </row>
    <row r="284" spans="1:6" x14ac:dyDescent="0.2">
      <c r="A284" t="s">
        <v>7</v>
      </c>
      <c r="B284">
        <v>252</v>
      </c>
      <c r="C284" s="5">
        <v>34.036999999999999</v>
      </c>
      <c r="D284" s="5">
        <v>82.251000000000005</v>
      </c>
      <c r="E284">
        <v>2</v>
      </c>
      <c r="F284">
        <v>8.4000000000000005E-2</v>
      </c>
    </row>
    <row r="285" spans="1:6" x14ac:dyDescent="0.2">
      <c r="A285" t="s">
        <v>7</v>
      </c>
      <c r="B285">
        <v>273</v>
      </c>
      <c r="C285" s="5">
        <v>64.753</v>
      </c>
      <c r="D285" s="5">
        <v>82.212000000000003</v>
      </c>
      <c r="E285">
        <v>2</v>
      </c>
      <c r="F285">
        <v>9.0999999999999998E-2</v>
      </c>
    </row>
    <row r="286" spans="1:6" x14ac:dyDescent="0.2">
      <c r="A286" t="s">
        <v>7</v>
      </c>
      <c r="B286">
        <v>256</v>
      </c>
      <c r="C286" s="5">
        <v>33.877000000000002</v>
      </c>
      <c r="D286" s="5">
        <v>82.858000000000004</v>
      </c>
      <c r="E286">
        <v>2</v>
      </c>
      <c r="F286">
        <v>0.153</v>
      </c>
    </row>
    <row r="287" spans="1:6" x14ac:dyDescent="0.2">
      <c r="A287" t="s">
        <v>7</v>
      </c>
      <c r="B287">
        <v>264</v>
      </c>
      <c r="C287" s="5">
        <v>60.429000000000002</v>
      </c>
      <c r="D287" s="5">
        <v>83.641999999999996</v>
      </c>
      <c r="E287">
        <v>2</v>
      </c>
      <c r="F287">
        <v>0.16700000000000001</v>
      </c>
    </row>
    <row r="288" spans="1:6" x14ac:dyDescent="0.2">
      <c r="A288" t="s">
        <v>7</v>
      </c>
      <c r="B288">
        <v>240</v>
      </c>
      <c r="C288" s="5">
        <v>34.003999999999998</v>
      </c>
      <c r="D288" s="5">
        <v>81.498999999999995</v>
      </c>
      <c r="E288">
        <v>2</v>
      </c>
      <c r="F288">
        <v>0.19</v>
      </c>
    </row>
    <row r="289" spans="1:6" x14ac:dyDescent="0.2">
      <c r="A289" t="s">
        <v>26</v>
      </c>
      <c r="B289">
        <v>6</v>
      </c>
      <c r="C289" s="5">
        <v>30.582999999999998</v>
      </c>
      <c r="D289" s="5">
        <v>81.204999999999998</v>
      </c>
      <c r="E289">
        <v>2.4729999999999999</v>
      </c>
      <c r="F289">
        <v>0.05</v>
      </c>
    </row>
    <row r="290" spans="1:6" x14ac:dyDescent="0.2">
      <c r="A290" t="s">
        <v>1</v>
      </c>
      <c r="B290">
        <v>2024</v>
      </c>
      <c r="C290" s="5">
        <v>-136.13</v>
      </c>
      <c r="D290" s="5">
        <v>70.096999999999994</v>
      </c>
      <c r="E290">
        <v>3</v>
      </c>
      <c r="F290">
        <v>-8.8000000000000007</v>
      </c>
    </row>
    <row r="291" spans="1:6" x14ac:dyDescent="0.2">
      <c r="A291" t="s">
        <v>1</v>
      </c>
      <c r="B291">
        <v>2017</v>
      </c>
      <c r="C291" s="5">
        <v>-134.52000000000001</v>
      </c>
      <c r="D291" s="5">
        <v>70.992999999999995</v>
      </c>
      <c r="E291">
        <v>3</v>
      </c>
      <c r="F291">
        <v>-8.3000000000000007</v>
      </c>
    </row>
    <row r="292" spans="1:6" x14ac:dyDescent="0.2">
      <c r="A292" t="s">
        <v>1</v>
      </c>
      <c r="B292">
        <v>2018</v>
      </c>
      <c r="C292" s="5">
        <v>-136.85001</v>
      </c>
      <c r="D292" s="5">
        <v>70.793000000000006</v>
      </c>
      <c r="E292">
        <v>3</v>
      </c>
      <c r="F292">
        <v>-7.9</v>
      </c>
    </row>
    <row r="293" spans="1:6" x14ac:dyDescent="0.2">
      <c r="A293" t="s">
        <v>1</v>
      </c>
      <c r="B293">
        <v>2021</v>
      </c>
      <c r="C293" s="5">
        <v>-136.42999</v>
      </c>
      <c r="D293" s="5">
        <v>70.358000000000004</v>
      </c>
      <c r="E293">
        <v>3</v>
      </c>
      <c r="F293">
        <v>-7.9</v>
      </c>
    </row>
    <row r="294" spans="1:6" x14ac:dyDescent="0.2">
      <c r="A294" t="s">
        <v>1</v>
      </c>
      <c r="B294">
        <v>2035</v>
      </c>
      <c r="C294" s="5">
        <v>-138.28</v>
      </c>
      <c r="D294" s="5">
        <v>69.484999999999999</v>
      </c>
      <c r="E294">
        <v>3</v>
      </c>
      <c r="F294">
        <v>-6.3</v>
      </c>
    </row>
    <row r="295" spans="1:6" x14ac:dyDescent="0.2">
      <c r="A295" t="s">
        <v>1</v>
      </c>
      <c r="B295">
        <v>2014</v>
      </c>
      <c r="C295" s="5">
        <v>-134.19999999999999</v>
      </c>
      <c r="D295" s="5">
        <v>70.736999999999995</v>
      </c>
      <c r="E295">
        <v>3</v>
      </c>
      <c r="F295">
        <v>-6.2</v>
      </c>
    </row>
    <row r="296" spans="1:6" x14ac:dyDescent="0.2">
      <c r="A296" t="s">
        <v>9</v>
      </c>
      <c r="B296">
        <v>12003</v>
      </c>
      <c r="C296" s="5">
        <v>-111.36</v>
      </c>
      <c r="D296" s="5">
        <v>67.888000000000005</v>
      </c>
      <c r="E296">
        <v>3</v>
      </c>
      <c r="F296">
        <v>-5.5090000000000003</v>
      </c>
    </row>
    <row r="297" spans="1:6" x14ac:dyDescent="0.2">
      <c r="A297" t="s">
        <v>9</v>
      </c>
      <c r="B297">
        <v>12023</v>
      </c>
      <c r="C297" s="5">
        <v>-126.42999</v>
      </c>
      <c r="D297" s="5">
        <v>70.558999999999997</v>
      </c>
      <c r="E297">
        <v>3</v>
      </c>
      <c r="F297">
        <v>-5.3609999999999998</v>
      </c>
    </row>
    <row r="298" spans="1:6" x14ac:dyDescent="0.2">
      <c r="A298" t="s">
        <v>9</v>
      </c>
      <c r="B298">
        <v>12022</v>
      </c>
      <c r="C298" s="5">
        <v>-126.5</v>
      </c>
      <c r="D298" s="5">
        <v>71.298000000000002</v>
      </c>
      <c r="E298">
        <v>3</v>
      </c>
      <c r="F298">
        <v>-4.8810000000000002</v>
      </c>
    </row>
    <row r="299" spans="1:6" x14ac:dyDescent="0.2">
      <c r="A299" t="s">
        <v>9</v>
      </c>
      <c r="B299">
        <v>12005</v>
      </c>
      <c r="C299" s="5">
        <v>-111.21001</v>
      </c>
      <c r="D299" s="5">
        <v>68.27</v>
      </c>
      <c r="E299">
        <v>3</v>
      </c>
      <c r="F299">
        <v>-4.8529999999999998</v>
      </c>
    </row>
    <row r="300" spans="1:6" x14ac:dyDescent="0.2">
      <c r="A300" t="s">
        <v>9</v>
      </c>
      <c r="B300">
        <v>12024</v>
      </c>
      <c r="C300" s="5">
        <v>-127.21001</v>
      </c>
      <c r="D300" s="5">
        <v>70.430999999999997</v>
      </c>
      <c r="E300">
        <v>3</v>
      </c>
      <c r="F300">
        <v>-4.6689999999999996</v>
      </c>
    </row>
    <row r="301" spans="1:6" x14ac:dyDescent="0.2">
      <c r="A301" t="s">
        <v>9</v>
      </c>
      <c r="B301">
        <v>12014</v>
      </c>
      <c r="C301" s="5">
        <v>-122.94</v>
      </c>
      <c r="D301" s="5">
        <v>70.040000000000006</v>
      </c>
      <c r="E301">
        <v>3</v>
      </c>
      <c r="F301">
        <v>-4.5629999999999997</v>
      </c>
    </row>
    <row r="302" spans="1:6" x14ac:dyDescent="0.2">
      <c r="A302" t="s">
        <v>21</v>
      </c>
      <c r="B302">
        <v>111</v>
      </c>
      <c r="C302" s="5">
        <v>-51.244509999999998</v>
      </c>
      <c r="D302" s="5">
        <v>69.205699999999993</v>
      </c>
      <c r="E302">
        <v>3</v>
      </c>
      <c r="F302">
        <v>-4.4400000000000004</v>
      </c>
    </row>
    <row r="303" spans="1:6" x14ac:dyDescent="0.2">
      <c r="A303" t="s">
        <v>11</v>
      </c>
      <c r="B303">
        <v>26034</v>
      </c>
      <c r="C303" s="5">
        <v>-124.23</v>
      </c>
      <c r="D303" s="5">
        <v>70.739999999999995</v>
      </c>
      <c r="E303">
        <v>3</v>
      </c>
      <c r="F303">
        <v>-4.21</v>
      </c>
    </row>
    <row r="304" spans="1:6" x14ac:dyDescent="0.2">
      <c r="A304" t="s">
        <v>9</v>
      </c>
      <c r="B304">
        <v>12030</v>
      </c>
      <c r="C304" s="5">
        <v>-120.08</v>
      </c>
      <c r="D304" s="5">
        <v>69.980999999999995</v>
      </c>
      <c r="E304">
        <v>3</v>
      </c>
      <c r="F304">
        <v>-4.0019999999999998</v>
      </c>
    </row>
    <row r="305" spans="1:6" x14ac:dyDescent="0.2">
      <c r="A305" t="s">
        <v>21</v>
      </c>
      <c r="B305">
        <v>110</v>
      </c>
      <c r="C305" s="5">
        <v>-51.251710000000003</v>
      </c>
      <c r="D305" s="5">
        <v>69.183999999999997</v>
      </c>
      <c r="E305">
        <v>3</v>
      </c>
      <c r="F305">
        <v>-3.84</v>
      </c>
    </row>
    <row r="306" spans="1:6" x14ac:dyDescent="0.2">
      <c r="A306" t="s">
        <v>9</v>
      </c>
      <c r="B306">
        <v>12017</v>
      </c>
      <c r="C306" s="5">
        <v>-125</v>
      </c>
      <c r="D306" s="5">
        <v>70.799000000000007</v>
      </c>
      <c r="E306">
        <v>3</v>
      </c>
      <c r="F306">
        <v>-3.802</v>
      </c>
    </row>
    <row r="307" spans="1:6" x14ac:dyDescent="0.2">
      <c r="A307" t="s">
        <v>9</v>
      </c>
      <c r="B307">
        <v>12029</v>
      </c>
      <c r="C307" s="5">
        <v>-120.67</v>
      </c>
      <c r="D307" s="5">
        <v>69.716999999999999</v>
      </c>
      <c r="E307">
        <v>3</v>
      </c>
      <c r="F307">
        <v>-3.7090000000000001</v>
      </c>
    </row>
    <row r="308" spans="1:6" x14ac:dyDescent="0.2">
      <c r="A308" t="s">
        <v>9</v>
      </c>
      <c r="B308">
        <v>12019</v>
      </c>
      <c r="C308" s="5">
        <v>-126.64999</v>
      </c>
      <c r="D308" s="5">
        <v>71.941999999999993</v>
      </c>
      <c r="E308">
        <v>3</v>
      </c>
      <c r="F308">
        <v>-3.64</v>
      </c>
    </row>
    <row r="309" spans="1:6" x14ac:dyDescent="0.2">
      <c r="A309" t="s">
        <v>13</v>
      </c>
      <c r="B309">
        <v>24028</v>
      </c>
      <c r="C309" s="5">
        <v>-150.12</v>
      </c>
      <c r="D309" s="5">
        <v>78.019000000000005</v>
      </c>
      <c r="E309">
        <v>3</v>
      </c>
      <c r="F309">
        <v>-3.5960000000000001</v>
      </c>
    </row>
    <row r="310" spans="1:6" x14ac:dyDescent="0.2">
      <c r="A310" t="s">
        <v>16</v>
      </c>
      <c r="B310">
        <v>19046</v>
      </c>
      <c r="C310" s="5">
        <v>-150</v>
      </c>
      <c r="D310" s="5">
        <v>76.998999999999995</v>
      </c>
      <c r="E310">
        <v>3</v>
      </c>
      <c r="F310">
        <v>-3.5870000000000002</v>
      </c>
    </row>
    <row r="311" spans="1:6" x14ac:dyDescent="0.2">
      <c r="A311" t="s">
        <v>9</v>
      </c>
      <c r="B311">
        <v>12018</v>
      </c>
      <c r="C311" s="5">
        <v>-127.75</v>
      </c>
      <c r="D311" s="5">
        <v>71.941999999999993</v>
      </c>
      <c r="E311">
        <v>3</v>
      </c>
      <c r="F311">
        <v>-3.351</v>
      </c>
    </row>
    <row r="312" spans="1:6" x14ac:dyDescent="0.2">
      <c r="A312" t="s">
        <v>9</v>
      </c>
      <c r="B312">
        <v>12011</v>
      </c>
      <c r="C312" s="5">
        <v>-118.39999</v>
      </c>
      <c r="D312" s="5">
        <v>69.582999999999998</v>
      </c>
      <c r="E312">
        <v>3</v>
      </c>
      <c r="F312">
        <v>-3.3380000000000001</v>
      </c>
    </row>
    <row r="313" spans="1:6" x14ac:dyDescent="0.2">
      <c r="A313" t="s">
        <v>21</v>
      </c>
      <c r="B313">
        <v>43</v>
      </c>
      <c r="C313" s="5">
        <v>-54.300989999999999</v>
      </c>
      <c r="D313" s="5">
        <v>69.165999999999997</v>
      </c>
      <c r="E313">
        <v>3</v>
      </c>
      <c r="F313">
        <v>-2.65</v>
      </c>
    </row>
    <row r="314" spans="1:6" x14ac:dyDescent="0.2">
      <c r="A314" t="s">
        <v>21</v>
      </c>
      <c r="B314">
        <v>86</v>
      </c>
      <c r="C314" s="5">
        <v>-53.7395</v>
      </c>
      <c r="D314" s="5">
        <v>68.7483</v>
      </c>
      <c r="E314">
        <v>3</v>
      </c>
      <c r="F314">
        <v>-2.56</v>
      </c>
    </row>
    <row r="315" spans="1:6" x14ac:dyDescent="0.2">
      <c r="A315" t="s">
        <v>21</v>
      </c>
      <c r="B315">
        <v>21</v>
      </c>
      <c r="C315" s="5">
        <v>-62.764009999999999</v>
      </c>
      <c r="D315" s="5">
        <v>67.625</v>
      </c>
      <c r="E315">
        <v>3</v>
      </c>
      <c r="F315">
        <v>-2.52</v>
      </c>
    </row>
    <row r="316" spans="1:6" x14ac:dyDescent="0.2">
      <c r="A316" t="s">
        <v>20</v>
      </c>
      <c r="B316">
        <v>24</v>
      </c>
      <c r="C316" s="5">
        <v>-60.97269</v>
      </c>
      <c r="D316" s="5">
        <v>66.674300000000002</v>
      </c>
      <c r="E316">
        <v>3</v>
      </c>
      <c r="F316">
        <v>-2.46</v>
      </c>
    </row>
    <row r="317" spans="1:6" x14ac:dyDescent="0.2">
      <c r="A317" t="s">
        <v>22</v>
      </c>
      <c r="B317">
        <v>5</v>
      </c>
      <c r="C317" s="5">
        <v>-60.97269</v>
      </c>
      <c r="D317" s="5">
        <v>66.675700000000006</v>
      </c>
      <c r="E317">
        <v>3</v>
      </c>
      <c r="F317">
        <v>-2.37</v>
      </c>
    </row>
    <row r="318" spans="1:6" x14ac:dyDescent="0.2">
      <c r="A318" t="s">
        <v>20</v>
      </c>
      <c r="B318">
        <v>71</v>
      </c>
      <c r="C318" s="5">
        <v>-62.766689999999997</v>
      </c>
      <c r="D318" s="5">
        <v>67.623699999999999</v>
      </c>
      <c r="E318">
        <v>3</v>
      </c>
      <c r="F318">
        <v>-2.36</v>
      </c>
    </row>
    <row r="319" spans="1:6" x14ac:dyDescent="0.2">
      <c r="A319" t="s">
        <v>24</v>
      </c>
      <c r="B319">
        <v>61</v>
      </c>
      <c r="C319" s="5">
        <v>-61.193300000000001</v>
      </c>
      <c r="D319" s="5">
        <v>66.249700000000004</v>
      </c>
      <c r="E319">
        <v>3</v>
      </c>
      <c r="F319">
        <v>-2.2999999999999998</v>
      </c>
    </row>
    <row r="320" spans="1:6" x14ac:dyDescent="0.2">
      <c r="A320" t="s">
        <v>21</v>
      </c>
      <c r="B320">
        <v>12</v>
      </c>
      <c r="C320" s="5">
        <v>-60.812010000000001</v>
      </c>
      <c r="D320" s="5">
        <v>66.694999999999993</v>
      </c>
      <c r="E320">
        <v>3</v>
      </c>
      <c r="F320">
        <v>-2.2000000000000002</v>
      </c>
    </row>
    <row r="321" spans="1:6" x14ac:dyDescent="0.2">
      <c r="A321" t="s">
        <v>20</v>
      </c>
      <c r="B321">
        <v>74</v>
      </c>
      <c r="C321" s="5">
        <v>-62.362209999999997</v>
      </c>
      <c r="D321" s="5">
        <v>67.767700000000005</v>
      </c>
      <c r="E321">
        <v>3</v>
      </c>
      <c r="F321">
        <v>-2.19</v>
      </c>
    </row>
    <row r="322" spans="1:6" x14ac:dyDescent="0.2">
      <c r="A322" t="s">
        <v>15</v>
      </c>
      <c r="B322">
        <v>45</v>
      </c>
      <c r="C322" s="5">
        <v>-62.608310000000003</v>
      </c>
      <c r="D322" s="5">
        <v>67.677199999999999</v>
      </c>
      <c r="E322">
        <v>3</v>
      </c>
      <c r="F322">
        <v>-2.14</v>
      </c>
    </row>
    <row r="323" spans="1:6" x14ac:dyDescent="0.2">
      <c r="A323" t="s">
        <v>24</v>
      </c>
      <c r="B323">
        <v>22</v>
      </c>
      <c r="C323" s="5">
        <v>-62.610689999999998</v>
      </c>
      <c r="D323" s="5">
        <v>67.676199999999994</v>
      </c>
      <c r="E323">
        <v>3</v>
      </c>
      <c r="F323">
        <v>-2.12</v>
      </c>
    </row>
    <row r="324" spans="1:6" x14ac:dyDescent="0.2">
      <c r="A324" t="s">
        <v>20</v>
      </c>
      <c r="B324">
        <v>72</v>
      </c>
      <c r="C324" s="5">
        <v>-62.607999999999997</v>
      </c>
      <c r="D324" s="5">
        <v>67.676299999999998</v>
      </c>
      <c r="E324">
        <v>3</v>
      </c>
      <c r="F324">
        <v>-2.11</v>
      </c>
    </row>
    <row r="325" spans="1:6" x14ac:dyDescent="0.2">
      <c r="A325" t="s">
        <v>24</v>
      </c>
      <c r="B325">
        <v>24</v>
      </c>
      <c r="C325" s="5">
        <v>-62.360500000000002</v>
      </c>
      <c r="D325" s="5">
        <v>67.769499999999994</v>
      </c>
      <c r="E325">
        <v>3</v>
      </c>
      <c r="F325">
        <v>-2.0699999999999998</v>
      </c>
    </row>
    <row r="326" spans="1:6" x14ac:dyDescent="0.2">
      <c r="A326" t="s">
        <v>24</v>
      </c>
      <c r="B326">
        <v>57</v>
      </c>
      <c r="C326" s="5">
        <v>-59.419710000000002</v>
      </c>
      <c r="D326" s="5">
        <v>66.247799999999998</v>
      </c>
      <c r="E326">
        <v>3</v>
      </c>
      <c r="F326">
        <v>-2.06</v>
      </c>
    </row>
    <row r="327" spans="1:6" x14ac:dyDescent="0.2">
      <c r="A327" t="s">
        <v>21</v>
      </c>
      <c r="B327">
        <v>23</v>
      </c>
      <c r="C327" s="5">
        <v>-62.476990000000001</v>
      </c>
      <c r="D327" s="5">
        <v>67.721999999999994</v>
      </c>
      <c r="E327">
        <v>3</v>
      </c>
      <c r="F327">
        <v>-2.06</v>
      </c>
    </row>
    <row r="328" spans="1:6" x14ac:dyDescent="0.2">
      <c r="A328" t="s">
        <v>24</v>
      </c>
      <c r="B328">
        <v>59</v>
      </c>
      <c r="C328" s="5">
        <v>-60.308720000000001</v>
      </c>
      <c r="D328" s="5">
        <v>66.249799999999993</v>
      </c>
      <c r="E328">
        <v>3</v>
      </c>
      <c r="F328">
        <v>-2.0499999999999998</v>
      </c>
    </row>
    <row r="329" spans="1:6" x14ac:dyDescent="0.2">
      <c r="A329" t="s">
        <v>21</v>
      </c>
      <c r="B329">
        <v>6</v>
      </c>
      <c r="C329" s="5">
        <v>-56.31</v>
      </c>
      <c r="D329" s="5">
        <v>67.105999999999995</v>
      </c>
      <c r="E329">
        <v>3</v>
      </c>
      <c r="F329">
        <v>-2.04</v>
      </c>
    </row>
    <row r="330" spans="1:6" x14ac:dyDescent="0.2">
      <c r="A330" t="s">
        <v>21</v>
      </c>
      <c r="B330">
        <v>13</v>
      </c>
      <c r="C330" s="5">
        <v>-60.476010000000002</v>
      </c>
      <c r="D330" s="5">
        <v>66.733000000000004</v>
      </c>
      <c r="E330">
        <v>3</v>
      </c>
      <c r="F330">
        <v>-2.02</v>
      </c>
    </row>
    <row r="331" spans="1:6" x14ac:dyDescent="0.2">
      <c r="A331" t="s">
        <v>25</v>
      </c>
      <c r="B331">
        <v>18</v>
      </c>
      <c r="C331" s="5">
        <v>-60.97101</v>
      </c>
      <c r="D331" s="5">
        <v>66.669499999999999</v>
      </c>
      <c r="E331">
        <v>3</v>
      </c>
      <c r="F331">
        <v>-2.02</v>
      </c>
    </row>
    <row r="332" spans="1:6" x14ac:dyDescent="0.2">
      <c r="A332" t="s">
        <v>21</v>
      </c>
      <c r="B332">
        <v>25</v>
      </c>
      <c r="C332" s="5">
        <v>-62.221980000000002</v>
      </c>
      <c r="D332" s="5">
        <v>67.844999999999999</v>
      </c>
      <c r="E332">
        <v>3</v>
      </c>
      <c r="F332">
        <v>-2.0099999999999998</v>
      </c>
    </row>
    <row r="333" spans="1:6" x14ac:dyDescent="0.2">
      <c r="A333" t="s">
        <v>25</v>
      </c>
      <c r="B333">
        <v>12</v>
      </c>
      <c r="C333" s="5">
        <v>-59.057009999999998</v>
      </c>
      <c r="D333" s="5">
        <v>66.852000000000004</v>
      </c>
      <c r="E333">
        <v>3</v>
      </c>
      <c r="F333">
        <v>-2.0099999999999998</v>
      </c>
    </row>
    <row r="334" spans="1:6" x14ac:dyDescent="0.2">
      <c r="A334" t="s">
        <v>25</v>
      </c>
      <c r="B334">
        <v>14</v>
      </c>
      <c r="C334" s="5">
        <v>-60.067500000000003</v>
      </c>
      <c r="D334" s="5">
        <v>66.758700000000005</v>
      </c>
      <c r="E334">
        <v>3</v>
      </c>
      <c r="F334">
        <v>-2.0099999999999998</v>
      </c>
    </row>
    <row r="335" spans="1:6" x14ac:dyDescent="0.2">
      <c r="A335" t="s">
        <v>12</v>
      </c>
      <c r="B335">
        <v>40</v>
      </c>
      <c r="C335" s="5">
        <v>-61.771700000000003</v>
      </c>
      <c r="D335" s="5">
        <v>68.047200000000004</v>
      </c>
      <c r="E335">
        <v>3</v>
      </c>
      <c r="F335">
        <v>-2.0099999999999998</v>
      </c>
    </row>
    <row r="336" spans="1:6" x14ac:dyDescent="0.2">
      <c r="A336" t="s">
        <v>24</v>
      </c>
      <c r="B336">
        <v>13</v>
      </c>
      <c r="C336" s="5">
        <v>-59.621310000000001</v>
      </c>
      <c r="D336" s="5">
        <v>66.825999999999993</v>
      </c>
      <c r="E336">
        <v>3</v>
      </c>
      <c r="F336">
        <v>-2</v>
      </c>
    </row>
    <row r="337" spans="1:6" x14ac:dyDescent="0.2">
      <c r="A337" t="s">
        <v>20</v>
      </c>
      <c r="B337">
        <v>27</v>
      </c>
      <c r="C337" s="5">
        <v>-60.070500000000003</v>
      </c>
      <c r="D337" s="5">
        <v>66.760499999999993</v>
      </c>
      <c r="E337">
        <v>3</v>
      </c>
      <c r="F337">
        <v>-1.98</v>
      </c>
    </row>
    <row r="338" spans="1:6" x14ac:dyDescent="0.2">
      <c r="A338" t="s">
        <v>25</v>
      </c>
      <c r="B338">
        <v>11</v>
      </c>
      <c r="C338" s="5">
        <v>-58.377690000000001</v>
      </c>
      <c r="D338" s="5">
        <v>66.933800000000005</v>
      </c>
      <c r="E338">
        <v>3</v>
      </c>
      <c r="F338">
        <v>-1.98</v>
      </c>
    </row>
    <row r="339" spans="1:6" x14ac:dyDescent="0.2">
      <c r="A339" t="s">
        <v>23</v>
      </c>
      <c r="B339">
        <v>20</v>
      </c>
      <c r="C339" s="5">
        <v>-60.98169</v>
      </c>
      <c r="D339" s="5">
        <v>66.673199999999994</v>
      </c>
      <c r="E339">
        <v>3</v>
      </c>
      <c r="F339">
        <v>-1.97</v>
      </c>
    </row>
    <row r="340" spans="1:6" x14ac:dyDescent="0.2">
      <c r="A340" t="s">
        <v>25</v>
      </c>
      <c r="B340">
        <v>15</v>
      </c>
      <c r="C340" s="5">
        <v>-60.482210000000002</v>
      </c>
      <c r="D340" s="5">
        <v>66.729500000000002</v>
      </c>
      <c r="E340">
        <v>3</v>
      </c>
      <c r="F340">
        <v>-1.97</v>
      </c>
    </row>
    <row r="341" spans="1:6" x14ac:dyDescent="0.2">
      <c r="A341" t="s">
        <v>25</v>
      </c>
      <c r="B341">
        <v>16</v>
      </c>
      <c r="C341" s="5">
        <v>-60.811799999999998</v>
      </c>
      <c r="D341" s="5">
        <v>66.691800000000001</v>
      </c>
      <c r="E341">
        <v>3</v>
      </c>
      <c r="F341">
        <v>-1.96</v>
      </c>
    </row>
    <row r="342" spans="1:6" x14ac:dyDescent="0.2">
      <c r="A342" t="s">
        <v>27</v>
      </c>
      <c r="B342">
        <v>17</v>
      </c>
      <c r="C342" s="5">
        <v>-60.972810000000003</v>
      </c>
      <c r="D342" s="5">
        <v>66.674199999999999</v>
      </c>
      <c r="E342">
        <v>3</v>
      </c>
      <c r="F342">
        <v>-1.93</v>
      </c>
    </row>
    <row r="343" spans="1:6" x14ac:dyDescent="0.2">
      <c r="A343" t="s">
        <v>15</v>
      </c>
      <c r="B343">
        <v>39</v>
      </c>
      <c r="C343" s="5">
        <v>-60.972290000000001</v>
      </c>
      <c r="D343" s="5">
        <v>66.674300000000002</v>
      </c>
      <c r="E343">
        <v>3</v>
      </c>
      <c r="F343">
        <v>-1.92</v>
      </c>
    </row>
    <row r="344" spans="1:6" x14ac:dyDescent="0.2">
      <c r="A344" t="s">
        <v>12</v>
      </c>
      <c r="B344">
        <v>29</v>
      </c>
      <c r="C344" s="5">
        <v>-60.036709999999999</v>
      </c>
      <c r="D344" s="5">
        <v>66.759799999999998</v>
      </c>
      <c r="E344">
        <v>3</v>
      </c>
      <c r="F344">
        <v>-1.91</v>
      </c>
    </row>
    <row r="345" spans="1:6" x14ac:dyDescent="0.2">
      <c r="A345" t="s">
        <v>15</v>
      </c>
      <c r="B345">
        <v>41</v>
      </c>
      <c r="C345" s="5">
        <v>-60.809690000000003</v>
      </c>
      <c r="D345" s="5">
        <v>66.6935</v>
      </c>
      <c r="E345">
        <v>3</v>
      </c>
      <c r="F345">
        <v>-1.9</v>
      </c>
    </row>
    <row r="346" spans="1:6" x14ac:dyDescent="0.2">
      <c r="A346" t="s">
        <v>23</v>
      </c>
      <c r="B346">
        <v>18</v>
      </c>
      <c r="C346" s="5">
        <v>-60.8063</v>
      </c>
      <c r="D346" s="5">
        <v>66.690200000000004</v>
      </c>
      <c r="E346">
        <v>3</v>
      </c>
      <c r="F346">
        <v>-1.9</v>
      </c>
    </row>
    <row r="347" spans="1:6" x14ac:dyDescent="0.2">
      <c r="A347" t="s">
        <v>25</v>
      </c>
      <c r="B347">
        <v>10</v>
      </c>
      <c r="C347" s="5">
        <v>-57.662509999999997</v>
      </c>
      <c r="D347" s="5">
        <v>66.974299999999999</v>
      </c>
      <c r="E347">
        <v>3</v>
      </c>
      <c r="F347">
        <v>-1.9</v>
      </c>
    </row>
    <row r="348" spans="1:6" x14ac:dyDescent="0.2">
      <c r="A348" t="s">
        <v>25</v>
      </c>
      <c r="B348">
        <v>13</v>
      </c>
      <c r="C348" s="5">
        <v>-59.620699999999999</v>
      </c>
      <c r="D348" s="5">
        <v>66.824799999999996</v>
      </c>
      <c r="E348">
        <v>3</v>
      </c>
      <c r="F348">
        <v>-1.88</v>
      </c>
    </row>
    <row r="349" spans="1:6" x14ac:dyDescent="0.2">
      <c r="A349" t="s">
        <v>20</v>
      </c>
      <c r="B349">
        <v>31</v>
      </c>
      <c r="C349" s="5">
        <v>-57.6723</v>
      </c>
      <c r="D349" s="5">
        <v>66.979200000000006</v>
      </c>
      <c r="E349">
        <v>3</v>
      </c>
      <c r="F349">
        <v>-1.86</v>
      </c>
    </row>
    <row r="350" spans="1:6" x14ac:dyDescent="0.2">
      <c r="A350" t="s">
        <v>21</v>
      </c>
      <c r="B350">
        <v>90</v>
      </c>
      <c r="C350" s="5">
        <v>-53.267209999999999</v>
      </c>
      <c r="D350" s="5">
        <v>68.926699999999997</v>
      </c>
      <c r="E350">
        <v>3</v>
      </c>
      <c r="F350">
        <v>-1.86</v>
      </c>
    </row>
    <row r="351" spans="1:6" x14ac:dyDescent="0.2">
      <c r="A351" t="s">
        <v>25</v>
      </c>
      <c r="B351">
        <v>22</v>
      </c>
      <c r="C351" s="5">
        <v>-62.222810000000003</v>
      </c>
      <c r="D351" s="5">
        <v>67.843000000000004</v>
      </c>
      <c r="E351">
        <v>3</v>
      </c>
      <c r="F351">
        <v>-1.86</v>
      </c>
    </row>
    <row r="352" spans="1:6" x14ac:dyDescent="0.2">
      <c r="A352" t="s">
        <v>21</v>
      </c>
      <c r="B352">
        <v>96</v>
      </c>
      <c r="C352" s="5">
        <v>-53.002290000000002</v>
      </c>
      <c r="D352" s="5">
        <v>69.238699999999994</v>
      </c>
      <c r="E352">
        <v>3</v>
      </c>
      <c r="F352">
        <v>-1.85</v>
      </c>
    </row>
    <row r="353" spans="1:6" x14ac:dyDescent="0.2">
      <c r="A353" t="s">
        <v>21</v>
      </c>
      <c r="B353">
        <v>29</v>
      </c>
      <c r="C353" s="5">
        <v>-61.200009999999999</v>
      </c>
      <c r="D353" s="5">
        <v>68.308000000000007</v>
      </c>
      <c r="E353">
        <v>3</v>
      </c>
      <c r="F353">
        <v>-1.84</v>
      </c>
    </row>
    <row r="354" spans="1:6" x14ac:dyDescent="0.2">
      <c r="A354" t="s">
        <v>21</v>
      </c>
      <c r="B354">
        <v>103</v>
      </c>
      <c r="C354" s="5">
        <v>-52.695979999999999</v>
      </c>
      <c r="D354" s="5">
        <v>69.088700000000003</v>
      </c>
      <c r="E354">
        <v>3</v>
      </c>
      <c r="F354">
        <v>-1.84</v>
      </c>
    </row>
    <row r="355" spans="1:6" x14ac:dyDescent="0.2">
      <c r="A355" t="s">
        <v>22</v>
      </c>
      <c r="B355">
        <v>56</v>
      </c>
      <c r="C355" s="5">
        <v>-59.427</v>
      </c>
      <c r="D355" s="5">
        <v>66.250299999999996</v>
      </c>
      <c r="E355">
        <v>3</v>
      </c>
      <c r="F355">
        <v>-1.82</v>
      </c>
    </row>
    <row r="356" spans="1:6" x14ac:dyDescent="0.2">
      <c r="A356" t="s">
        <v>23</v>
      </c>
      <c r="B356">
        <v>1</v>
      </c>
      <c r="C356" s="5">
        <v>-59.084290000000003</v>
      </c>
      <c r="D356" s="5">
        <v>66.844800000000006</v>
      </c>
      <c r="E356">
        <v>3</v>
      </c>
      <c r="F356">
        <v>-1.8</v>
      </c>
    </row>
    <row r="357" spans="1:6" x14ac:dyDescent="0.2">
      <c r="A357" t="s">
        <v>20</v>
      </c>
      <c r="B357">
        <v>29</v>
      </c>
      <c r="C357" s="5">
        <v>-59.064210000000003</v>
      </c>
      <c r="D357" s="5">
        <v>66.853999999999999</v>
      </c>
      <c r="E357">
        <v>3</v>
      </c>
      <c r="F357">
        <v>-1.79</v>
      </c>
    </row>
    <row r="358" spans="1:6" x14ac:dyDescent="0.2">
      <c r="A358" t="s">
        <v>28</v>
      </c>
      <c r="B358">
        <v>12</v>
      </c>
      <c r="C358" s="5">
        <v>-58.077509999999997</v>
      </c>
      <c r="D358" s="5">
        <v>66.850300000000004</v>
      </c>
      <c r="E358">
        <v>3</v>
      </c>
      <c r="F358">
        <v>-1.77</v>
      </c>
    </row>
    <row r="359" spans="1:6" x14ac:dyDescent="0.2">
      <c r="A359" t="s">
        <v>21</v>
      </c>
      <c r="B359">
        <v>31</v>
      </c>
      <c r="C359" s="5">
        <v>-60.153019999999998</v>
      </c>
      <c r="D359" s="5">
        <v>68.438999999999993</v>
      </c>
      <c r="E359">
        <v>3</v>
      </c>
      <c r="F359">
        <v>-1.74</v>
      </c>
    </row>
    <row r="360" spans="1:6" x14ac:dyDescent="0.2">
      <c r="A360" t="s">
        <v>21</v>
      </c>
      <c r="B360">
        <v>71</v>
      </c>
      <c r="C360" s="5">
        <v>-55.591000000000001</v>
      </c>
      <c r="D360" s="5">
        <v>68.197999999999993</v>
      </c>
      <c r="E360">
        <v>3</v>
      </c>
      <c r="F360">
        <v>-1.71</v>
      </c>
    </row>
    <row r="361" spans="1:6" x14ac:dyDescent="0.2">
      <c r="A361" t="s">
        <v>21</v>
      </c>
      <c r="B361">
        <v>101</v>
      </c>
      <c r="C361" s="5">
        <v>-52.740299999999998</v>
      </c>
      <c r="D361" s="5">
        <v>68.854799999999997</v>
      </c>
      <c r="E361">
        <v>3</v>
      </c>
      <c r="F361">
        <v>-1.7</v>
      </c>
    </row>
    <row r="362" spans="1:6" x14ac:dyDescent="0.2">
      <c r="A362" t="s">
        <v>21</v>
      </c>
      <c r="B362">
        <v>15</v>
      </c>
      <c r="C362" s="5">
        <v>-59.62</v>
      </c>
      <c r="D362" s="5">
        <v>66.825999999999993</v>
      </c>
      <c r="E362">
        <v>3</v>
      </c>
      <c r="F362">
        <v>-1.66</v>
      </c>
    </row>
    <row r="363" spans="1:6" x14ac:dyDescent="0.2">
      <c r="A363" t="s">
        <v>21</v>
      </c>
      <c r="B363">
        <v>16</v>
      </c>
      <c r="C363" s="5">
        <v>-59.057009999999998</v>
      </c>
      <c r="D363" s="5">
        <v>66.852000000000004</v>
      </c>
      <c r="E363">
        <v>3</v>
      </c>
      <c r="F363">
        <v>-1.65</v>
      </c>
    </row>
    <row r="364" spans="1:6" x14ac:dyDescent="0.2">
      <c r="A364" t="s">
        <v>22</v>
      </c>
      <c r="B364">
        <v>10</v>
      </c>
      <c r="C364" s="5">
        <v>-55.819490000000002</v>
      </c>
      <c r="D364" s="5">
        <v>67.161000000000001</v>
      </c>
      <c r="E364">
        <v>3</v>
      </c>
      <c r="F364">
        <v>-1.57</v>
      </c>
    </row>
    <row r="365" spans="1:6" x14ac:dyDescent="0.2">
      <c r="A365" t="s">
        <v>21</v>
      </c>
      <c r="B365">
        <v>61</v>
      </c>
      <c r="C365" s="5">
        <v>-59.091000000000001</v>
      </c>
      <c r="D365" s="5">
        <v>67.403000000000006</v>
      </c>
      <c r="E365">
        <v>3</v>
      </c>
      <c r="F365">
        <v>-1.51</v>
      </c>
    </row>
    <row r="366" spans="1:6" x14ac:dyDescent="0.2">
      <c r="A366" t="s">
        <v>24</v>
      </c>
      <c r="B366">
        <v>34</v>
      </c>
      <c r="C366" s="5">
        <v>-59.69</v>
      </c>
      <c r="D366" s="5">
        <v>68.496499999999997</v>
      </c>
      <c r="E366">
        <v>3</v>
      </c>
      <c r="F366">
        <v>-1.49</v>
      </c>
    </row>
    <row r="367" spans="1:6" x14ac:dyDescent="0.2">
      <c r="A367" t="s">
        <v>21</v>
      </c>
      <c r="B367">
        <v>8</v>
      </c>
      <c r="C367" s="5">
        <v>-57.036990000000003</v>
      </c>
      <c r="D367" s="5">
        <v>67.034000000000006</v>
      </c>
      <c r="E367">
        <v>3</v>
      </c>
      <c r="F367">
        <v>-1.45</v>
      </c>
    </row>
    <row r="368" spans="1:6" x14ac:dyDescent="0.2">
      <c r="A368" t="s">
        <v>21</v>
      </c>
      <c r="B368">
        <v>106</v>
      </c>
      <c r="C368" s="5">
        <v>-52.113010000000003</v>
      </c>
      <c r="D368" s="5">
        <v>69.025199999999998</v>
      </c>
      <c r="E368">
        <v>3</v>
      </c>
      <c r="F368">
        <v>-1.44</v>
      </c>
    </row>
    <row r="369" spans="1:6" x14ac:dyDescent="0.2">
      <c r="A369" t="s">
        <v>25</v>
      </c>
      <c r="B369">
        <v>27</v>
      </c>
      <c r="C369" s="5">
        <v>-60.49982</v>
      </c>
      <c r="D369" s="5">
        <v>68.394499999999994</v>
      </c>
      <c r="E369">
        <v>3</v>
      </c>
      <c r="F369">
        <v>-1.38</v>
      </c>
    </row>
    <row r="370" spans="1:6" x14ac:dyDescent="0.2">
      <c r="A370" t="s">
        <v>21</v>
      </c>
      <c r="B370">
        <v>37</v>
      </c>
      <c r="C370" s="5">
        <v>-58.396000000000001</v>
      </c>
      <c r="D370" s="5">
        <v>68.658000000000001</v>
      </c>
      <c r="E370">
        <v>3</v>
      </c>
      <c r="F370">
        <v>-1.36</v>
      </c>
    </row>
    <row r="371" spans="1:6" x14ac:dyDescent="0.2">
      <c r="A371" t="s">
        <v>24</v>
      </c>
      <c r="B371">
        <v>37</v>
      </c>
      <c r="C371" s="5">
        <v>-59.09769</v>
      </c>
      <c r="D371" s="5">
        <v>68.569500000000005</v>
      </c>
      <c r="E371">
        <v>3</v>
      </c>
      <c r="F371">
        <v>-1.32</v>
      </c>
    </row>
    <row r="372" spans="1:6" x14ac:dyDescent="0.2">
      <c r="A372" t="s">
        <v>21</v>
      </c>
      <c r="B372">
        <v>94</v>
      </c>
      <c r="C372" s="5">
        <v>-52.961210000000001</v>
      </c>
      <c r="D372" s="5">
        <v>69.112799999999993</v>
      </c>
      <c r="E372">
        <v>3</v>
      </c>
      <c r="F372">
        <v>-1.3</v>
      </c>
    </row>
    <row r="373" spans="1:6" x14ac:dyDescent="0.2">
      <c r="A373" t="s">
        <v>21</v>
      </c>
      <c r="B373">
        <v>5</v>
      </c>
      <c r="C373" s="5">
        <v>-55.819000000000003</v>
      </c>
      <c r="D373" s="5">
        <v>67.16</v>
      </c>
      <c r="E373">
        <v>3</v>
      </c>
      <c r="F373">
        <v>-1.29</v>
      </c>
    </row>
    <row r="374" spans="1:6" x14ac:dyDescent="0.2">
      <c r="A374" t="s">
        <v>27</v>
      </c>
      <c r="B374">
        <v>5</v>
      </c>
      <c r="C374" s="5">
        <v>-55.822809999999997</v>
      </c>
      <c r="D374" s="5">
        <v>67.161500000000004</v>
      </c>
      <c r="E374">
        <v>3</v>
      </c>
      <c r="F374">
        <v>-1.29</v>
      </c>
    </row>
    <row r="375" spans="1:6" x14ac:dyDescent="0.2">
      <c r="A375" t="s">
        <v>22</v>
      </c>
      <c r="B375">
        <v>49</v>
      </c>
      <c r="C375" s="5">
        <v>-56.987000000000002</v>
      </c>
      <c r="D375" s="5">
        <v>66.249799999999993</v>
      </c>
      <c r="E375">
        <v>3</v>
      </c>
      <c r="F375">
        <v>-1.27</v>
      </c>
    </row>
    <row r="376" spans="1:6" x14ac:dyDescent="0.2">
      <c r="A376" t="s">
        <v>24</v>
      </c>
      <c r="B376">
        <v>11</v>
      </c>
      <c r="C376" s="5">
        <v>-57.039700000000003</v>
      </c>
      <c r="D376" s="5">
        <v>67.035799999999995</v>
      </c>
      <c r="E376">
        <v>3</v>
      </c>
      <c r="F376">
        <v>-1.26</v>
      </c>
    </row>
    <row r="377" spans="1:6" x14ac:dyDescent="0.2">
      <c r="A377" t="s">
        <v>21</v>
      </c>
      <c r="B377">
        <v>17</v>
      </c>
      <c r="C377" s="5">
        <v>-58.378999999999998</v>
      </c>
      <c r="D377" s="5">
        <v>66.933999999999997</v>
      </c>
      <c r="E377">
        <v>3</v>
      </c>
      <c r="F377">
        <v>-1.24</v>
      </c>
    </row>
    <row r="378" spans="1:6" x14ac:dyDescent="0.2">
      <c r="A378" t="s">
        <v>7</v>
      </c>
      <c r="B378">
        <v>386</v>
      </c>
      <c r="C378" s="5">
        <v>124.55</v>
      </c>
      <c r="D378" s="5">
        <v>78.938999999999993</v>
      </c>
      <c r="E378">
        <v>3</v>
      </c>
      <c r="F378">
        <v>-1.232</v>
      </c>
    </row>
    <row r="379" spans="1:6" x14ac:dyDescent="0.2">
      <c r="A379" t="s">
        <v>22</v>
      </c>
      <c r="B379">
        <v>33</v>
      </c>
      <c r="C379" s="5">
        <v>-59.689509999999999</v>
      </c>
      <c r="D379" s="5">
        <v>68.495999999999995</v>
      </c>
      <c r="E379">
        <v>3</v>
      </c>
      <c r="F379">
        <v>-1.23</v>
      </c>
    </row>
    <row r="380" spans="1:6" x14ac:dyDescent="0.2">
      <c r="A380" t="s">
        <v>25</v>
      </c>
      <c r="B380">
        <v>9</v>
      </c>
      <c r="C380" s="5">
        <v>-57.358800000000002</v>
      </c>
      <c r="D380" s="5">
        <v>67.012299999999996</v>
      </c>
      <c r="E380">
        <v>3</v>
      </c>
      <c r="F380">
        <v>-1.18</v>
      </c>
    </row>
    <row r="381" spans="1:6" x14ac:dyDescent="0.2">
      <c r="A381" t="s">
        <v>25</v>
      </c>
      <c r="B381">
        <v>46</v>
      </c>
      <c r="C381" s="5">
        <v>-52.825009999999999</v>
      </c>
      <c r="D381" s="5">
        <v>68.980199999999996</v>
      </c>
      <c r="E381">
        <v>3</v>
      </c>
      <c r="F381">
        <v>-1.18</v>
      </c>
    </row>
    <row r="382" spans="1:6" x14ac:dyDescent="0.2">
      <c r="A382" t="s">
        <v>22</v>
      </c>
      <c r="B382">
        <v>8</v>
      </c>
      <c r="C382" s="5">
        <v>-56.687010000000001</v>
      </c>
      <c r="D382" s="5">
        <v>67.072000000000003</v>
      </c>
      <c r="E382">
        <v>3</v>
      </c>
      <c r="F382">
        <v>-1.17</v>
      </c>
    </row>
    <row r="383" spans="1:6" x14ac:dyDescent="0.2">
      <c r="A383" t="s">
        <v>22</v>
      </c>
      <c r="B383">
        <v>36</v>
      </c>
      <c r="C383" s="5">
        <v>-59.091189999999997</v>
      </c>
      <c r="D383" s="5">
        <v>68.5685</v>
      </c>
      <c r="E383">
        <v>3</v>
      </c>
      <c r="F383">
        <v>-1.1499999999999999</v>
      </c>
    </row>
    <row r="384" spans="1:6" x14ac:dyDescent="0.2">
      <c r="A384" t="s">
        <v>22</v>
      </c>
      <c r="B384">
        <v>46</v>
      </c>
      <c r="C384" s="5">
        <v>-55.996490000000001</v>
      </c>
      <c r="D384" s="5">
        <v>66.248800000000003</v>
      </c>
      <c r="E384">
        <v>3</v>
      </c>
      <c r="F384">
        <v>-1.1399999999999999</v>
      </c>
    </row>
    <row r="385" spans="1:6" x14ac:dyDescent="0.2">
      <c r="A385" t="s">
        <v>22</v>
      </c>
      <c r="B385">
        <v>42</v>
      </c>
      <c r="C385" s="5">
        <v>-54.890990000000002</v>
      </c>
      <c r="D385" s="5">
        <v>69.092799999999997</v>
      </c>
      <c r="E385">
        <v>3</v>
      </c>
      <c r="F385">
        <v>-1.1299999999999999</v>
      </c>
    </row>
    <row r="386" spans="1:6" x14ac:dyDescent="0.2">
      <c r="A386" t="s">
        <v>24</v>
      </c>
      <c r="B386">
        <v>50</v>
      </c>
      <c r="C386" s="5">
        <v>-56.9895</v>
      </c>
      <c r="D386" s="5">
        <v>66.2483</v>
      </c>
      <c r="E386">
        <v>3</v>
      </c>
      <c r="F386">
        <v>-1.1000000000000001</v>
      </c>
    </row>
    <row r="387" spans="1:6" x14ac:dyDescent="0.2">
      <c r="A387" t="s">
        <v>22</v>
      </c>
      <c r="B387">
        <v>48</v>
      </c>
      <c r="C387" s="5">
        <v>-56.65549</v>
      </c>
      <c r="D387" s="5">
        <v>66.248800000000003</v>
      </c>
      <c r="E387">
        <v>3</v>
      </c>
      <c r="F387">
        <v>-1.0900000000000001</v>
      </c>
    </row>
    <row r="388" spans="1:6" x14ac:dyDescent="0.2">
      <c r="A388" t="s">
        <v>25</v>
      </c>
      <c r="B388">
        <v>50</v>
      </c>
      <c r="C388" s="5">
        <v>-53.269500000000001</v>
      </c>
      <c r="D388" s="5">
        <v>68.926199999999994</v>
      </c>
      <c r="E388">
        <v>3</v>
      </c>
      <c r="F388">
        <v>-1.0900000000000001</v>
      </c>
    </row>
    <row r="389" spans="1:6" x14ac:dyDescent="0.2">
      <c r="A389" t="s">
        <v>21</v>
      </c>
      <c r="B389">
        <v>82</v>
      </c>
      <c r="C389" s="5">
        <v>-54.628999999999998</v>
      </c>
      <c r="D389" s="5">
        <v>68.501999999999995</v>
      </c>
      <c r="E389">
        <v>3</v>
      </c>
      <c r="F389">
        <v>-1.06</v>
      </c>
    </row>
    <row r="390" spans="1:6" x14ac:dyDescent="0.2">
      <c r="A390" t="s">
        <v>27</v>
      </c>
      <c r="B390">
        <v>10</v>
      </c>
      <c r="C390" s="5">
        <v>-57.67371</v>
      </c>
      <c r="D390" s="5">
        <v>66.977999999999994</v>
      </c>
      <c r="E390">
        <v>3</v>
      </c>
      <c r="F390">
        <v>-1.03</v>
      </c>
    </row>
    <row r="391" spans="1:6" x14ac:dyDescent="0.2">
      <c r="A391" t="s">
        <v>21</v>
      </c>
      <c r="B391">
        <v>79</v>
      </c>
      <c r="C391" s="5">
        <v>-56.002009999999999</v>
      </c>
      <c r="D391" s="5">
        <v>68.384</v>
      </c>
      <c r="E391">
        <v>3</v>
      </c>
      <c r="F391">
        <v>-1.01</v>
      </c>
    </row>
    <row r="392" spans="1:6" x14ac:dyDescent="0.2">
      <c r="A392" t="s">
        <v>27</v>
      </c>
      <c r="B392">
        <v>6</v>
      </c>
      <c r="C392" s="5">
        <v>-56.31879</v>
      </c>
      <c r="D392" s="5">
        <v>67.106300000000005</v>
      </c>
      <c r="E392">
        <v>3</v>
      </c>
      <c r="F392">
        <v>-1.01</v>
      </c>
    </row>
    <row r="393" spans="1:6" x14ac:dyDescent="0.2">
      <c r="A393" t="s">
        <v>25</v>
      </c>
      <c r="B393">
        <v>48</v>
      </c>
      <c r="C393" s="5">
        <v>-52.738309999999998</v>
      </c>
      <c r="D393" s="5">
        <v>68.854799999999997</v>
      </c>
      <c r="E393">
        <v>3</v>
      </c>
      <c r="F393">
        <v>-0.99</v>
      </c>
    </row>
    <row r="394" spans="1:6" x14ac:dyDescent="0.2">
      <c r="A394" t="s">
        <v>24</v>
      </c>
      <c r="B394">
        <v>51</v>
      </c>
      <c r="C394" s="5">
        <v>-57.321719999999999</v>
      </c>
      <c r="D394" s="5">
        <v>66.249499999999998</v>
      </c>
      <c r="E394">
        <v>3</v>
      </c>
      <c r="F394">
        <v>-0.95</v>
      </c>
    </row>
    <row r="395" spans="1:6" x14ac:dyDescent="0.2">
      <c r="A395" t="s">
        <v>24</v>
      </c>
      <c r="B395">
        <v>39</v>
      </c>
      <c r="C395" s="5">
        <v>-57.695010000000003</v>
      </c>
      <c r="D395" s="5">
        <v>68.745199999999997</v>
      </c>
      <c r="E395">
        <v>3</v>
      </c>
      <c r="F395">
        <v>-0.94</v>
      </c>
    </row>
    <row r="396" spans="1:6" x14ac:dyDescent="0.2">
      <c r="A396" t="s">
        <v>21</v>
      </c>
      <c r="B396">
        <v>66</v>
      </c>
      <c r="C396" s="5">
        <v>-57.531010000000002</v>
      </c>
      <c r="D396" s="5">
        <v>67.597999999999999</v>
      </c>
      <c r="E396">
        <v>3</v>
      </c>
      <c r="F396">
        <v>-0.92</v>
      </c>
    </row>
    <row r="397" spans="1:6" x14ac:dyDescent="0.2">
      <c r="A397" t="s">
        <v>23</v>
      </c>
      <c r="B397">
        <v>3</v>
      </c>
      <c r="C397" s="5">
        <v>-57.666200000000003</v>
      </c>
      <c r="D397" s="5">
        <v>66.974199999999996</v>
      </c>
      <c r="E397">
        <v>3</v>
      </c>
      <c r="F397">
        <v>-0.91</v>
      </c>
    </row>
    <row r="398" spans="1:6" x14ac:dyDescent="0.2">
      <c r="A398" t="s">
        <v>20</v>
      </c>
      <c r="B398">
        <v>34</v>
      </c>
      <c r="C398" s="5">
        <v>-56.674320000000002</v>
      </c>
      <c r="D398" s="5">
        <v>67.066000000000003</v>
      </c>
      <c r="E398">
        <v>3</v>
      </c>
      <c r="F398">
        <v>-0.89</v>
      </c>
    </row>
    <row r="399" spans="1:6" x14ac:dyDescent="0.2">
      <c r="A399" t="s">
        <v>20</v>
      </c>
      <c r="B399">
        <v>35</v>
      </c>
      <c r="C399" s="5">
        <v>-56.307980000000001</v>
      </c>
      <c r="D399" s="5">
        <v>67.106300000000005</v>
      </c>
      <c r="E399">
        <v>3</v>
      </c>
      <c r="F399">
        <v>-0.84</v>
      </c>
    </row>
    <row r="400" spans="1:6" x14ac:dyDescent="0.2">
      <c r="A400" t="s">
        <v>21</v>
      </c>
      <c r="B400">
        <v>39</v>
      </c>
      <c r="C400" s="5">
        <v>-56.996000000000002</v>
      </c>
      <c r="D400" s="5">
        <v>68.832999999999998</v>
      </c>
      <c r="E400">
        <v>3</v>
      </c>
      <c r="F400">
        <v>-0.84</v>
      </c>
    </row>
    <row r="401" spans="1:6" x14ac:dyDescent="0.2">
      <c r="A401" t="s">
        <v>25</v>
      </c>
      <c r="B401">
        <v>55</v>
      </c>
      <c r="C401" s="5">
        <v>-55.4953</v>
      </c>
      <c r="D401" s="5">
        <v>68.381500000000003</v>
      </c>
      <c r="E401">
        <v>3</v>
      </c>
      <c r="F401">
        <v>-0.83</v>
      </c>
    </row>
    <row r="402" spans="1:6" x14ac:dyDescent="0.2">
      <c r="A402" t="s">
        <v>28</v>
      </c>
      <c r="B402">
        <v>1</v>
      </c>
      <c r="C402" s="5">
        <v>-56.689700000000002</v>
      </c>
      <c r="D402" s="5">
        <v>67.069199999999995</v>
      </c>
      <c r="E402">
        <v>3</v>
      </c>
      <c r="F402">
        <v>-0.82</v>
      </c>
    </row>
    <row r="403" spans="1:6" x14ac:dyDescent="0.2">
      <c r="A403" t="s">
        <v>21</v>
      </c>
      <c r="B403">
        <v>78</v>
      </c>
      <c r="C403" s="5">
        <v>-55.592010000000002</v>
      </c>
      <c r="D403" s="5">
        <v>68.869</v>
      </c>
      <c r="E403">
        <v>3</v>
      </c>
      <c r="F403">
        <v>-0.8</v>
      </c>
    </row>
    <row r="404" spans="1:6" x14ac:dyDescent="0.2">
      <c r="A404" t="s">
        <v>24</v>
      </c>
      <c r="B404">
        <v>41</v>
      </c>
      <c r="C404" s="5">
        <v>-56.293790000000001</v>
      </c>
      <c r="D404" s="5">
        <v>68.918000000000006</v>
      </c>
      <c r="E404">
        <v>3</v>
      </c>
      <c r="F404">
        <v>-0.78</v>
      </c>
    </row>
    <row r="405" spans="1:6" x14ac:dyDescent="0.2">
      <c r="A405" t="s">
        <v>28</v>
      </c>
      <c r="B405">
        <v>8</v>
      </c>
      <c r="C405" s="5">
        <v>-57.051389999999998</v>
      </c>
      <c r="D405" s="5">
        <v>67.036699999999996</v>
      </c>
      <c r="E405">
        <v>3</v>
      </c>
      <c r="F405">
        <v>-0.77</v>
      </c>
    </row>
    <row r="406" spans="1:6" x14ac:dyDescent="0.2">
      <c r="A406" t="s">
        <v>23</v>
      </c>
      <c r="B406">
        <v>7</v>
      </c>
      <c r="C406" s="5">
        <v>-56.302309999999999</v>
      </c>
      <c r="D406" s="5">
        <v>67.106700000000004</v>
      </c>
      <c r="E406">
        <v>3</v>
      </c>
      <c r="F406">
        <v>-0.76</v>
      </c>
    </row>
    <row r="407" spans="1:6" x14ac:dyDescent="0.2">
      <c r="A407" t="s">
        <v>21</v>
      </c>
      <c r="B407">
        <v>41</v>
      </c>
      <c r="C407" s="5">
        <v>-55.59299</v>
      </c>
      <c r="D407" s="5">
        <v>69.004000000000005</v>
      </c>
      <c r="E407">
        <v>3</v>
      </c>
      <c r="F407">
        <v>-0.76</v>
      </c>
    </row>
    <row r="408" spans="1:6" x14ac:dyDescent="0.2">
      <c r="A408" t="s">
        <v>24</v>
      </c>
      <c r="B408">
        <v>43</v>
      </c>
      <c r="C408" s="5">
        <v>-54.890810000000002</v>
      </c>
      <c r="D408" s="5">
        <v>69.093299999999999</v>
      </c>
      <c r="E408">
        <v>3</v>
      </c>
      <c r="F408">
        <v>-0.74</v>
      </c>
    </row>
    <row r="409" spans="1:6" x14ac:dyDescent="0.2">
      <c r="A409" t="s">
        <v>23</v>
      </c>
      <c r="B409">
        <v>8</v>
      </c>
      <c r="C409" s="5">
        <v>-55.822809999999997</v>
      </c>
      <c r="D409" s="5">
        <v>67.162000000000006</v>
      </c>
      <c r="E409">
        <v>3</v>
      </c>
      <c r="F409">
        <v>-0.72</v>
      </c>
    </row>
    <row r="410" spans="1:6" x14ac:dyDescent="0.2">
      <c r="A410" t="s">
        <v>25</v>
      </c>
      <c r="B410">
        <v>5</v>
      </c>
      <c r="C410" s="5">
        <v>-55.82199</v>
      </c>
      <c r="D410" s="5">
        <v>67.160799999999995</v>
      </c>
      <c r="E410">
        <v>3</v>
      </c>
      <c r="F410">
        <v>-0.68</v>
      </c>
    </row>
    <row r="411" spans="1:6" x14ac:dyDescent="0.2">
      <c r="A411" t="s">
        <v>24</v>
      </c>
      <c r="B411">
        <v>42</v>
      </c>
      <c r="C411" s="5">
        <v>-55.594999999999999</v>
      </c>
      <c r="D411" s="5">
        <v>69.005700000000004</v>
      </c>
      <c r="E411">
        <v>3</v>
      </c>
      <c r="F411">
        <v>-0.66</v>
      </c>
    </row>
    <row r="412" spans="1:6" x14ac:dyDescent="0.2">
      <c r="A412" t="s">
        <v>15</v>
      </c>
      <c r="B412">
        <v>15</v>
      </c>
      <c r="C412" s="5">
        <v>-57.03519</v>
      </c>
      <c r="D412" s="5">
        <v>67.045500000000004</v>
      </c>
      <c r="E412">
        <v>3</v>
      </c>
      <c r="F412">
        <v>-0.55000000000000004</v>
      </c>
    </row>
    <row r="413" spans="1:6" x14ac:dyDescent="0.2">
      <c r="A413" t="s">
        <v>29</v>
      </c>
      <c r="B413">
        <v>125</v>
      </c>
      <c r="C413" s="5">
        <v>19.288</v>
      </c>
      <c r="D413" s="5">
        <v>76.959999999999994</v>
      </c>
      <c r="E413">
        <v>3</v>
      </c>
      <c r="F413">
        <v>-0.111</v>
      </c>
    </row>
    <row r="414" spans="1:6" x14ac:dyDescent="0.2">
      <c r="A414" t="s">
        <v>7</v>
      </c>
      <c r="B414">
        <v>249</v>
      </c>
      <c r="C414" s="5">
        <v>33.991</v>
      </c>
      <c r="D414" s="5">
        <v>81.995999999999995</v>
      </c>
      <c r="E414">
        <v>3</v>
      </c>
      <c r="F414">
        <v>9.4E-2</v>
      </c>
    </row>
    <row r="415" spans="1:6" x14ac:dyDescent="0.2">
      <c r="A415" t="s">
        <v>7</v>
      </c>
      <c r="B415">
        <v>234</v>
      </c>
      <c r="C415" s="5">
        <v>34.000999999999998</v>
      </c>
      <c r="D415" s="5">
        <v>76.503</v>
      </c>
      <c r="E415">
        <v>3</v>
      </c>
      <c r="F415">
        <v>0.151</v>
      </c>
    </row>
    <row r="416" spans="1:6" x14ac:dyDescent="0.2">
      <c r="A416" t="s">
        <v>7</v>
      </c>
      <c r="B416">
        <v>228</v>
      </c>
      <c r="C416" s="5">
        <v>33.997999999999998</v>
      </c>
      <c r="D416" s="5">
        <v>75</v>
      </c>
      <c r="E416">
        <v>3</v>
      </c>
      <c r="F416">
        <v>0.19</v>
      </c>
    </row>
    <row r="417" spans="1:6" x14ac:dyDescent="0.2">
      <c r="A417" t="s">
        <v>7</v>
      </c>
      <c r="B417">
        <v>231</v>
      </c>
      <c r="C417" s="5">
        <v>34</v>
      </c>
      <c r="D417" s="5">
        <v>75.748999999999995</v>
      </c>
      <c r="E417">
        <v>3</v>
      </c>
      <c r="F417">
        <v>0.20499999999999999</v>
      </c>
    </row>
    <row r="418" spans="1:6" x14ac:dyDescent="0.2">
      <c r="A418" t="s">
        <v>30</v>
      </c>
      <c r="B418">
        <v>269</v>
      </c>
      <c r="C418" s="5">
        <v>31.402999999999999</v>
      </c>
      <c r="D418" s="5">
        <v>81.272000000000006</v>
      </c>
      <c r="E418">
        <v>3</v>
      </c>
      <c r="F418">
        <v>0.25</v>
      </c>
    </row>
    <row r="419" spans="1:6" x14ac:dyDescent="0.2">
      <c r="A419">
        <v>189119870330</v>
      </c>
      <c r="B419">
        <v>3020</v>
      </c>
      <c r="C419" s="5">
        <v>-138.59</v>
      </c>
      <c r="D419" s="5">
        <v>69.963999999999999</v>
      </c>
      <c r="E419">
        <v>3.5</v>
      </c>
      <c r="F419">
        <v>-16.8</v>
      </c>
    </row>
    <row r="420" spans="1:6" x14ac:dyDescent="0.2">
      <c r="A420" t="s">
        <v>9</v>
      </c>
      <c r="B420">
        <v>12006</v>
      </c>
      <c r="C420" s="5">
        <v>-111.06</v>
      </c>
      <c r="D420" s="5">
        <v>68.396000000000001</v>
      </c>
      <c r="E420">
        <v>4</v>
      </c>
      <c r="F420">
        <v>-5.24</v>
      </c>
    </row>
    <row r="421" spans="1:6" x14ac:dyDescent="0.2">
      <c r="A421" t="s">
        <v>9</v>
      </c>
      <c r="B421">
        <v>12004</v>
      </c>
      <c r="C421" s="5">
        <v>-111.3</v>
      </c>
      <c r="D421" s="5">
        <v>68.054000000000002</v>
      </c>
      <c r="E421">
        <v>4</v>
      </c>
      <c r="F421">
        <v>-5.0590000000000002</v>
      </c>
    </row>
    <row r="422" spans="1:6" x14ac:dyDescent="0.2">
      <c r="A422" t="s">
        <v>9</v>
      </c>
      <c r="B422">
        <v>12027</v>
      </c>
      <c r="C422" s="5">
        <v>-121.67</v>
      </c>
      <c r="D422" s="5">
        <v>70.25</v>
      </c>
      <c r="E422">
        <v>4</v>
      </c>
      <c r="F422">
        <v>-4.2539999999999996</v>
      </c>
    </row>
    <row r="423" spans="1:6" x14ac:dyDescent="0.2">
      <c r="A423" t="s">
        <v>11</v>
      </c>
      <c r="B423">
        <v>26042</v>
      </c>
      <c r="C423" s="5">
        <v>-126.5</v>
      </c>
      <c r="D423" s="5">
        <v>69.923000000000002</v>
      </c>
      <c r="E423">
        <v>4</v>
      </c>
      <c r="F423">
        <v>-4.22</v>
      </c>
    </row>
    <row r="424" spans="1:6" x14ac:dyDescent="0.2">
      <c r="A424" t="s">
        <v>11</v>
      </c>
      <c r="B424">
        <v>26051</v>
      </c>
      <c r="C424" s="5">
        <v>-125.8</v>
      </c>
      <c r="D424" s="5">
        <v>71.117999999999995</v>
      </c>
      <c r="E424">
        <v>4</v>
      </c>
      <c r="F424">
        <v>-4.21</v>
      </c>
    </row>
    <row r="425" spans="1:6" x14ac:dyDescent="0.2">
      <c r="A425" t="s">
        <v>11</v>
      </c>
      <c r="B425">
        <v>26036</v>
      </c>
      <c r="C425" s="5">
        <v>-121.03</v>
      </c>
      <c r="D425" s="5">
        <v>70.584000000000003</v>
      </c>
      <c r="E425">
        <v>4</v>
      </c>
      <c r="F425">
        <v>-4.1900000000000004</v>
      </c>
    </row>
    <row r="426" spans="1:6" x14ac:dyDescent="0.2">
      <c r="A426" t="s">
        <v>11</v>
      </c>
      <c r="B426">
        <v>26044</v>
      </c>
      <c r="C426" s="5">
        <v>-128.32001</v>
      </c>
      <c r="D426" s="5">
        <v>71.108000000000004</v>
      </c>
      <c r="E426">
        <v>4</v>
      </c>
      <c r="F426">
        <v>-4.18</v>
      </c>
    </row>
    <row r="427" spans="1:6" x14ac:dyDescent="0.2">
      <c r="A427" t="s">
        <v>11</v>
      </c>
      <c r="B427">
        <v>26036</v>
      </c>
      <c r="C427" s="5">
        <v>-121.03</v>
      </c>
      <c r="D427" s="5">
        <v>70.584000000000003</v>
      </c>
      <c r="E427">
        <v>4</v>
      </c>
      <c r="F427">
        <v>-4.16</v>
      </c>
    </row>
    <row r="428" spans="1:6" x14ac:dyDescent="0.2">
      <c r="A428" t="s">
        <v>31</v>
      </c>
      <c r="B428">
        <v>81</v>
      </c>
      <c r="C428" s="5">
        <v>-67.141999999999996</v>
      </c>
      <c r="D428" s="5">
        <v>84.941000000000003</v>
      </c>
      <c r="E428">
        <v>4</v>
      </c>
      <c r="F428">
        <v>-3.93</v>
      </c>
    </row>
    <row r="429" spans="1:6" x14ac:dyDescent="0.2">
      <c r="A429" t="s">
        <v>21</v>
      </c>
      <c r="B429">
        <v>109</v>
      </c>
      <c r="C429" s="5">
        <v>-51.227780000000003</v>
      </c>
      <c r="D429" s="5">
        <v>69.152500000000003</v>
      </c>
      <c r="E429">
        <v>4</v>
      </c>
      <c r="F429">
        <v>-3.87</v>
      </c>
    </row>
    <row r="430" spans="1:6" x14ac:dyDescent="0.2">
      <c r="A430" t="s">
        <v>8</v>
      </c>
      <c r="B430">
        <v>32041</v>
      </c>
      <c r="C430" s="5">
        <v>-125.84</v>
      </c>
      <c r="D430" s="5">
        <v>71.123000000000005</v>
      </c>
      <c r="E430">
        <v>4</v>
      </c>
      <c r="F430">
        <v>-3.78</v>
      </c>
    </row>
    <row r="431" spans="1:6" x14ac:dyDescent="0.2">
      <c r="A431" t="s">
        <v>32</v>
      </c>
      <c r="B431">
        <v>11</v>
      </c>
      <c r="C431" s="5">
        <v>-139.99471</v>
      </c>
      <c r="D431" s="5">
        <v>76.002300000000005</v>
      </c>
      <c r="E431">
        <v>4</v>
      </c>
      <c r="F431">
        <v>-3.68</v>
      </c>
    </row>
    <row r="432" spans="1:6" x14ac:dyDescent="0.2">
      <c r="A432" t="s">
        <v>9</v>
      </c>
      <c r="B432">
        <v>12012</v>
      </c>
      <c r="C432" s="5">
        <v>-118.60001</v>
      </c>
      <c r="D432" s="5">
        <v>69.438000000000002</v>
      </c>
      <c r="E432">
        <v>4</v>
      </c>
      <c r="F432">
        <v>-3.637</v>
      </c>
    </row>
    <row r="433" spans="1:6" x14ac:dyDescent="0.2">
      <c r="A433" t="s">
        <v>9</v>
      </c>
      <c r="B433">
        <v>12021</v>
      </c>
      <c r="C433" s="5">
        <v>-130.59</v>
      </c>
      <c r="D433" s="5">
        <v>71.563999999999993</v>
      </c>
      <c r="E433">
        <v>4</v>
      </c>
      <c r="F433">
        <v>-3.3610000000000002</v>
      </c>
    </row>
    <row r="434" spans="1:6" x14ac:dyDescent="0.2">
      <c r="A434" t="s">
        <v>8</v>
      </c>
      <c r="B434">
        <v>32042</v>
      </c>
      <c r="C434" s="5">
        <v>-125.19</v>
      </c>
      <c r="D434" s="5">
        <v>71.301000000000002</v>
      </c>
      <c r="E434">
        <v>4</v>
      </c>
      <c r="F434">
        <v>-3.22</v>
      </c>
    </row>
    <row r="435" spans="1:6" x14ac:dyDescent="0.2">
      <c r="A435" t="s">
        <v>33</v>
      </c>
      <c r="B435">
        <v>15031</v>
      </c>
      <c r="C435" s="5">
        <v>-146.69999999999999</v>
      </c>
      <c r="D435" s="5">
        <v>77.701999999999998</v>
      </c>
      <c r="E435">
        <v>4</v>
      </c>
      <c r="F435">
        <v>-2.7505999999999999</v>
      </c>
    </row>
    <row r="436" spans="1:6" x14ac:dyDescent="0.2">
      <c r="A436" t="s">
        <v>24</v>
      </c>
      <c r="B436">
        <v>21</v>
      </c>
      <c r="C436" s="5">
        <v>-62.76529</v>
      </c>
      <c r="D436" s="5">
        <v>67.623699999999999</v>
      </c>
      <c r="E436">
        <v>4</v>
      </c>
      <c r="F436">
        <v>-2.59</v>
      </c>
    </row>
    <row r="437" spans="1:6" x14ac:dyDescent="0.2">
      <c r="A437" t="s">
        <v>21</v>
      </c>
      <c r="B437">
        <v>28</v>
      </c>
      <c r="C437" s="5">
        <v>-61.485990000000001</v>
      </c>
      <c r="D437" s="5">
        <v>68.179000000000002</v>
      </c>
      <c r="E437">
        <v>4</v>
      </c>
      <c r="F437">
        <v>-2.57</v>
      </c>
    </row>
    <row r="438" spans="1:6" x14ac:dyDescent="0.2">
      <c r="A438" t="s">
        <v>28</v>
      </c>
      <c r="B438">
        <v>64</v>
      </c>
      <c r="C438" s="5">
        <v>-61.204189999999997</v>
      </c>
      <c r="D438" s="5">
        <v>66.251099999999994</v>
      </c>
      <c r="E438">
        <v>4</v>
      </c>
      <c r="F438">
        <v>-2.5499999999999998</v>
      </c>
    </row>
    <row r="439" spans="1:6" x14ac:dyDescent="0.2">
      <c r="A439" t="s">
        <v>28</v>
      </c>
      <c r="B439">
        <v>25</v>
      </c>
      <c r="C439" s="5">
        <v>-62.777799999999999</v>
      </c>
      <c r="D439" s="5">
        <v>67.628100000000003</v>
      </c>
      <c r="E439">
        <v>4</v>
      </c>
      <c r="F439">
        <v>-2.41</v>
      </c>
    </row>
    <row r="440" spans="1:6" x14ac:dyDescent="0.2">
      <c r="A440" t="s">
        <v>27</v>
      </c>
      <c r="B440">
        <v>11</v>
      </c>
      <c r="C440" s="5">
        <v>-58.378999999999998</v>
      </c>
      <c r="D440" s="5">
        <v>66.935299999999998</v>
      </c>
      <c r="E440">
        <v>4</v>
      </c>
      <c r="F440">
        <v>-2.39</v>
      </c>
    </row>
    <row r="441" spans="1:6" x14ac:dyDescent="0.2">
      <c r="A441" t="s">
        <v>28</v>
      </c>
      <c r="B441">
        <v>17</v>
      </c>
      <c r="C441" s="5">
        <v>-60.978299999999997</v>
      </c>
      <c r="D441" s="5">
        <v>66.679400000000001</v>
      </c>
      <c r="E441">
        <v>4</v>
      </c>
      <c r="F441">
        <v>-2.31</v>
      </c>
    </row>
    <row r="442" spans="1:6" x14ac:dyDescent="0.2">
      <c r="A442" t="s">
        <v>28</v>
      </c>
      <c r="B442">
        <v>14</v>
      </c>
      <c r="C442" s="5">
        <v>-60.070799999999998</v>
      </c>
      <c r="D442" s="5">
        <v>66.761399999999995</v>
      </c>
      <c r="E442">
        <v>4</v>
      </c>
      <c r="F442">
        <v>-2.2999999999999998</v>
      </c>
    </row>
    <row r="443" spans="1:6" x14ac:dyDescent="0.2">
      <c r="A443" t="s">
        <v>28</v>
      </c>
      <c r="B443">
        <v>16</v>
      </c>
      <c r="C443" s="5">
        <v>-60.8172</v>
      </c>
      <c r="D443" s="5">
        <v>66.698899999999995</v>
      </c>
      <c r="E443">
        <v>4</v>
      </c>
      <c r="F443">
        <v>-2.2799999999999998</v>
      </c>
    </row>
    <row r="444" spans="1:6" x14ac:dyDescent="0.2">
      <c r="A444" t="s">
        <v>28</v>
      </c>
      <c r="B444">
        <v>15</v>
      </c>
      <c r="C444" s="5">
        <v>-60.479709999999997</v>
      </c>
      <c r="D444" s="5">
        <v>66.740300000000005</v>
      </c>
      <c r="E444">
        <v>4</v>
      </c>
      <c r="F444">
        <v>-2.25</v>
      </c>
    </row>
    <row r="445" spans="1:6" x14ac:dyDescent="0.2">
      <c r="A445" t="s">
        <v>22</v>
      </c>
      <c r="B445">
        <v>60</v>
      </c>
      <c r="C445" s="5">
        <v>-61.192810000000001</v>
      </c>
      <c r="D445" s="5">
        <v>66.249499999999998</v>
      </c>
      <c r="E445">
        <v>4</v>
      </c>
      <c r="F445">
        <v>-2.21</v>
      </c>
    </row>
    <row r="446" spans="1:6" x14ac:dyDescent="0.2">
      <c r="A446" t="s">
        <v>22</v>
      </c>
      <c r="B446">
        <v>22</v>
      </c>
      <c r="C446" s="5">
        <v>-62.614199999999997</v>
      </c>
      <c r="D446" s="5">
        <v>67.6755</v>
      </c>
      <c r="E446">
        <v>4</v>
      </c>
      <c r="F446">
        <v>-2.1800000000000002</v>
      </c>
    </row>
    <row r="447" spans="1:6" x14ac:dyDescent="0.2">
      <c r="A447" t="s">
        <v>24</v>
      </c>
      <c r="B447">
        <v>17</v>
      </c>
      <c r="C447" s="5">
        <v>-60.973509999999997</v>
      </c>
      <c r="D447" s="5">
        <v>66.674499999999995</v>
      </c>
      <c r="E447">
        <v>4</v>
      </c>
      <c r="F447">
        <v>-2.17</v>
      </c>
    </row>
    <row r="448" spans="1:6" x14ac:dyDescent="0.2">
      <c r="A448" t="s">
        <v>24</v>
      </c>
      <c r="B448">
        <v>16</v>
      </c>
      <c r="C448" s="5">
        <v>-60.810490000000001</v>
      </c>
      <c r="D448" s="5">
        <v>66.692499999999995</v>
      </c>
      <c r="E448">
        <v>4</v>
      </c>
      <c r="F448">
        <v>-2.16</v>
      </c>
    </row>
    <row r="449" spans="1:6" x14ac:dyDescent="0.2">
      <c r="A449" t="s">
        <v>28</v>
      </c>
      <c r="B449">
        <v>32</v>
      </c>
      <c r="C449" s="5">
        <v>-61.489690000000003</v>
      </c>
      <c r="D449" s="5">
        <v>68.185599999999994</v>
      </c>
      <c r="E449">
        <v>4</v>
      </c>
      <c r="F449">
        <v>-2.16</v>
      </c>
    </row>
    <row r="450" spans="1:6" x14ac:dyDescent="0.2">
      <c r="A450" t="s">
        <v>28</v>
      </c>
      <c r="B450">
        <v>33</v>
      </c>
      <c r="C450" s="5">
        <v>-61.207790000000003</v>
      </c>
      <c r="D450" s="5">
        <v>68.312200000000004</v>
      </c>
      <c r="E450">
        <v>4</v>
      </c>
      <c r="F450">
        <v>-2.15</v>
      </c>
    </row>
    <row r="451" spans="1:6" x14ac:dyDescent="0.2">
      <c r="A451" t="s">
        <v>8</v>
      </c>
      <c r="B451">
        <v>32039</v>
      </c>
      <c r="C451" s="5">
        <v>-126.3</v>
      </c>
      <c r="D451" s="5">
        <v>70.046000000000006</v>
      </c>
      <c r="E451">
        <v>4</v>
      </c>
      <c r="F451">
        <v>-2.14</v>
      </c>
    </row>
    <row r="452" spans="1:6" x14ac:dyDescent="0.2">
      <c r="A452" t="s">
        <v>21</v>
      </c>
      <c r="B452">
        <v>27</v>
      </c>
      <c r="C452" s="5">
        <v>-61.76999</v>
      </c>
      <c r="D452" s="5">
        <v>68.049000000000007</v>
      </c>
      <c r="E452">
        <v>4</v>
      </c>
      <c r="F452">
        <v>-2.09</v>
      </c>
    </row>
    <row r="453" spans="1:6" x14ac:dyDescent="0.2">
      <c r="A453" t="s">
        <v>24</v>
      </c>
      <c r="B453">
        <v>55</v>
      </c>
      <c r="C453" s="5">
        <v>-58.648989999999998</v>
      </c>
      <c r="D453" s="5">
        <v>66.253200000000007</v>
      </c>
      <c r="E453">
        <v>4</v>
      </c>
      <c r="F453">
        <v>-2.06</v>
      </c>
    </row>
    <row r="454" spans="1:6" x14ac:dyDescent="0.2">
      <c r="A454" t="s">
        <v>25</v>
      </c>
      <c r="B454">
        <v>20</v>
      </c>
      <c r="C454" s="5">
        <v>-62.768189999999997</v>
      </c>
      <c r="D454" s="5">
        <v>67.624799999999993</v>
      </c>
      <c r="E454">
        <v>4</v>
      </c>
      <c r="F454">
        <v>-2.0499999999999998</v>
      </c>
    </row>
    <row r="455" spans="1:6" x14ac:dyDescent="0.2">
      <c r="A455" t="s">
        <v>25</v>
      </c>
      <c r="B455">
        <v>21</v>
      </c>
      <c r="C455" s="5">
        <v>-62.487000000000002</v>
      </c>
      <c r="D455" s="5">
        <v>67.721500000000006</v>
      </c>
      <c r="E455">
        <v>4</v>
      </c>
      <c r="F455">
        <v>-2.0499999999999998</v>
      </c>
    </row>
    <row r="456" spans="1:6" x14ac:dyDescent="0.2">
      <c r="A456" t="s">
        <v>24</v>
      </c>
      <c r="B456">
        <v>53</v>
      </c>
      <c r="C456" s="5">
        <v>-57.984310000000001</v>
      </c>
      <c r="D456" s="5">
        <v>66.249700000000004</v>
      </c>
      <c r="E456">
        <v>4</v>
      </c>
      <c r="F456">
        <v>-2.0099999999999998</v>
      </c>
    </row>
    <row r="457" spans="1:6" x14ac:dyDescent="0.2">
      <c r="A457" t="s">
        <v>28</v>
      </c>
      <c r="B457">
        <v>13</v>
      </c>
      <c r="C457" s="5">
        <v>-59.622500000000002</v>
      </c>
      <c r="D457" s="5">
        <v>66.832800000000006</v>
      </c>
      <c r="E457">
        <v>4</v>
      </c>
      <c r="F457">
        <v>-1.93</v>
      </c>
    </row>
    <row r="458" spans="1:6" x14ac:dyDescent="0.2">
      <c r="A458" t="s">
        <v>21</v>
      </c>
      <c r="B458">
        <v>14</v>
      </c>
      <c r="C458" s="5">
        <v>-60.07199</v>
      </c>
      <c r="D458" s="5">
        <v>66.760000000000005</v>
      </c>
      <c r="E458">
        <v>4</v>
      </c>
      <c r="F458">
        <v>-1.88</v>
      </c>
    </row>
    <row r="459" spans="1:6" x14ac:dyDescent="0.2">
      <c r="A459" t="s">
        <v>28</v>
      </c>
      <c r="B459">
        <v>63</v>
      </c>
      <c r="C459" s="5">
        <v>-60.75421</v>
      </c>
      <c r="D459" s="5">
        <v>66.25</v>
      </c>
      <c r="E459">
        <v>4</v>
      </c>
      <c r="F459">
        <v>-1.86</v>
      </c>
    </row>
    <row r="460" spans="1:6" x14ac:dyDescent="0.2">
      <c r="A460" t="s">
        <v>27</v>
      </c>
      <c r="B460">
        <v>13</v>
      </c>
      <c r="C460" s="5">
        <v>-59.622709999999998</v>
      </c>
      <c r="D460" s="5">
        <v>66.8262</v>
      </c>
      <c r="E460">
        <v>4</v>
      </c>
      <c r="F460">
        <v>-1.86</v>
      </c>
    </row>
    <row r="461" spans="1:6" x14ac:dyDescent="0.2">
      <c r="A461" t="s">
        <v>25</v>
      </c>
      <c r="B461">
        <v>24</v>
      </c>
      <c r="C461" s="5">
        <v>-61.770809999999997</v>
      </c>
      <c r="D461" s="5">
        <v>68.048199999999994</v>
      </c>
      <c r="E461">
        <v>4</v>
      </c>
      <c r="F461">
        <v>-1.85</v>
      </c>
    </row>
    <row r="462" spans="1:6" x14ac:dyDescent="0.2">
      <c r="A462" t="s">
        <v>12</v>
      </c>
      <c r="B462">
        <v>30</v>
      </c>
      <c r="C462" s="5">
        <v>-59.623289999999997</v>
      </c>
      <c r="D462" s="5">
        <v>66.825500000000005</v>
      </c>
      <c r="E462">
        <v>4</v>
      </c>
      <c r="F462">
        <v>-1.85</v>
      </c>
    </row>
    <row r="463" spans="1:6" x14ac:dyDescent="0.2">
      <c r="A463" t="s">
        <v>22</v>
      </c>
      <c r="B463">
        <v>24</v>
      </c>
      <c r="C463" s="5">
        <v>-62.365200000000002</v>
      </c>
      <c r="D463" s="5">
        <v>67.764700000000005</v>
      </c>
      <c r="E463">
        <v>4</v>
      </c>
      <c r="F463">
        <v>-1.84</v>
      </c>
    </row>
    <row r="464" spans="1:6" x14ac:dyDescent="0.2">
      <c r="A464" t="s">
        <v>22</v>
      </c>
      <c r="B464">
        <v>28</v>
      </c>
      <c r="C464" s="5">
        <v>-61.488489999999999</v>
      </c>
      <c r="D464" s="5">
        <v>68.178299999999993</v>
      </c>
      <c r="E464">
        <v>4</v>
      </c>
      <c r="F464">
        <v>-1.84</v>
      </c>
    </row>
    <row r="465" spans="1:6" x14ac:dyDescent="0.2">
      <c r="A465" t="s">
        <v>21</v>
      </c>
      <c r="B465">
        <v>33</v>
      </c>
      <c r="C465" s="5">
        <v>-59.664000000000001</v>
      </c>
      <c r="D465" s="5">
        <v>68.498999999999995</v>
      </c>
      <c r="E465">
        <v>4</v>
      </c>
      <c r="F465">
        <v>-1.84</v>
      </c>
    </row>
    <row r="466" spans="1:6" x14ac:dyDescent="0.2">
      <c r="A466" t="s">
        <v>25</v>
      </c>
      <c r="B466">
        <v>26</v>
      </c>
      <c r="C466" s="5">
        <v>-61.20129</v>
      </c>
      <c r="D466" s="5">
        <v>68.308000000000007</v>
      </c>
      <c r="E466">
        <v>4</v>
      </c>
      <c r="F466">
        <v>-1.84</v>
      </c>
    </row>
    <row r="467" spans="1:6" x14ac:dyDescent="0.2">
      <c r="A467" t="s">
        <v>27</v>
      </c>
      <c r="B467">
        <v>30</v>
      </c>
      <c r="C467" s="5">
        <v>-60.498989999999999</v>
      </c>
      <c r="D467" s="5">
        <v>68.394800000000004</v>
      </c>
      <c r="E467">
        <v>4</v>
      </c>
      <c r="F467">
        <v>-1.83</v>
      </c>
    </row>
    <row r="468" spans="1:6" x14ac:dyDescent="0.2">
      <c r="A468" t="s">
        <v>27</v>
      </c>
      <c r="B468">
        <v>16</v>
      </c>
      <c r="C468" s="5">
        <v>-60.807189999999999</v>
      </c>
      <c r="D468" s="5">
        <v>66.691699999999997</v>
      </c>
      <c r="E468">
        <v>4</v>
      </c>
      <c r="F468">
        <v>-1.81</v>
      </c>
    </row>
    <row r="469" spans="1:6" x14ac:dyDescent="0.2">
      <c r="A469" t="s">
        <v>24</v>
      </c>
      <c r="B469">
        <v>27</v>
      </c>
      <c r="C469" s="5">
        <v>-61.771000000000001</v>
      </c>
      <c r="D469" s="5">
        <v>68.047200000000004</v>
      </c>
      <c r="E469">
        <v>4</v>
      </c>
      <c r="F469">
        <v>-1.8</v>
      </c>
    </row>
    <row r="470" spans="1:6" x14ac:dyDescent="0.2">
      <c r="A470" t="s">
        <v>21</v>
      </c>
      <c r="B470">
        <v>30</v>
      </c>
      <c r="C470" s="5">
        <v>-60.53</v>
      </c>
      <c r="D470" s="5">
        <v>68.403999999999996</v>
      </c>
      <c r="E470">
        <v>4</v>
      </c>
      <c r="F470">
        <v>-1.8</v>
      </c>
    </row>
    <row r="471" spans="1:6" x14ac:dyDescent="0.2">
      <c r="A471" t="s">
        <v>22</v>
      </c>
      <c r="B471">
        <v>26</v>
      </c>
      <c r="C471" s="5">
        <v>-62.057310000000001</v>
      </c>
      <c r="D471" s="5">
        <v>67.918300000000002</v>
      </c>
      <c r="E471">
        <v>4</v>
      </c>
      <c r="F471">
        <v>-1.79</v>
      </c>
    </row>
    <row r="472" spans="1:6" x14ac:dyDescent="0.2">
      <c r="A472" t="s">
        <v>27</v>
      </c>
      <c r="B472">
        <v>25</v>
      </c>
      <c r="C472" s="5">
        <v>-62.225189999999998</v>
      </c>
      <c r="D472" s="5">
        <v>67.844700000000003</v>
      </c>
      <c r="E472">
        <v>4</v>
      </c>
      <c r="F472">
        <v>-1.79</v>
      </c>
    </row>
    <row r="473" spans="1:6" x14ac:dyDescent="0.2">
      <c r="A473" t="s">
        <v>27</v>
      </c>
      <c r="B473">
        <v>21</v>
      </c>
      <c r="C473" s="5">
        <v>-62.76831</v>
      </c>
      <c r="D473" s="5">
        <v>67.624200000000002</v>
      </c>
      <c r="E473">
        <v>4</v>
      </c>
      <c r="F473">
        <v>-1.78</v>
      </c>
    </row>
    <row r="474" spans="1:6" x14ac:dyDescent="0.2">
      <c r="A474" t="s">
        <v>27</v>
      </c>
      <c r="B474">
        <v>29</v>
      </c>
      <c r="C474" s="5">
        <v>-61.200499999999998</v>
      </c>
      <c r="D474" s="5">
        <v>68.308199999999999</v>
      </c>
      <c r="E474">
        <v>4</v>
      </c>
      <c r="F474">
        <v>-1.73</v>
      </c>
    </row>
    <row r="475" spans="1:6" x14ac:dyDescent="0.2">
      <c r="A475" t="s">
        <v>28</v>
      </c>
      <c r="B475">
        <v>11</v>
      </c>
      <c r="C475" s="5">
        <v>-58.387509999999999</v>
      </c>
      <c r="D475" s="5">
        <v>66.9375</v>
      </c>
      <c r="E475">
        <v>4</v>
      </c>
      <c r="F475">
        <v>-1.72</v>
      </c>
    </row>
    <row r="476" spans="1:6" x14ac:dyDescent="0.2">
      <c r="A476" t="s">
        <v>24</v>
      </c>
      <c r="B476">
        <v>31</v>
      </c>
      <c r="C476" s="5">
        <v>-60.499209999999998</v>
      </c>
      <c r="D476" s="5">
        <v>68.394000000000005</v>
      </c>
      <c r="E476">
        <v>4</v>
      </c>
      <c r="F476">
        <v>-1.66</v>
      </c>
    </row>
    <row r="477" spans="1:6" x14ac:dyDescent="0.2">
      <c r="A477" t="s">
        <v>21</v>
      </c>
      <c r="B477">
        <v>35</v>
      </c>
      <c r="C477" s="5">
        <v>-59.34299</v>
      </c>
      <c r="D477" s="5">
        <v>68.537999999999997</v>
      </c>
      <c r="E477">
        <v>4</v>
      </c>
      <c r="F477">
        <v>-1.62</v>
      </c>
    </row>
    <row r="478" spans="1:6" x14ac:dyDescent="0.2">
      <c r="A478" t="s">
        <v>27</v>
      </c>
      <c r="B478">
        <v>31</v>
      </c>
      <c r="C478" s="5">
        <v>-60.151179999999997</v>
      </c>
      <c r="D478" s="5">
        <v>68.438500000000005</v>
      </c>
      <c r="E478">
        <v>4</v>
      </c>
      <c r="F478">
        <v>-1.61</v>
      </c>
    </row>
    <row r="479" spans="1:6" x14ac:dyDescent="0.2">
      <c r="A479" t="s">
        <v>20</v>
      </c>
      <c r="B479">
        <v>78</v>
      </c>
      <c r="C479" s="5">
        <v>-61.484310000000001</v>
      </c>
      <c r="D479" s="5">
        <v>68.177499999999995</v>
      </c>
      <c r="E479">
        <v>4</v>
      </c>
      <c r="F479">
        <v>-1.59</v>
      </c>
    </row>
    <row r="480" spans="1:6" x14ac:dyDescent="0.2">
      <c r="A480" t="s">
        <v>24</v>
      </c>
      <c r="B480">
        <v>10</v>
      </c>
      <c r="C480" s="5">
        <v>-56.675199999999997</v>
      </c>
      <c r="D480" s="5">
        <v>67.069199999999995</v>
      </c>
      <c r="E480">
        <v>4</v>
      </c>
      <c r="F480">
        <v>-1.51</v>
      </c>
    </row>
    <row r="481" spans="1:6" x14ac:dyDescent="0.2">
      <c r="A481" t="s">
        <v>21</v>
      </c>
      <c r="B481">
        <v>7</v>
      </c>
      <c r="C481" s="5">
        <v>-56.674990000000001</v>
      </c>
      <c r="D481" s="5">
        <v>67.067999999999998</v>
      </c>
      <c r="E481">
        <v>4</v>
      </c>
      <c r="F481">
        <v>-1.51</v>
      </c>
    </row>
    <row r="482" spans="1:6" x14ac:dyDescent="0.2">
      <c r="A482" t="s">
        <v>24</v>
      </c>
      <c r="B482">
        <v>8</v>
      </c>
      <c r="C482" s="5">
        <v>-57.675289999999997</v>
      </c>
      <c r="D482" s="5">
        <v>66.979200000000006</v>
      </c>
      <c r="E482">
        <v>4</v>
      </c>
      <c r="F482">
        <v>-1.5</v>
      </c>
    </row>
    <row r="483" spans="1:6" x14ac:dyDescent="0.2">
      <c r="A483" t="s">
        <v>27</v>
      </c>
      <c r="B483">
        <v>37</v>
      </c>
      <c r="C483" s="5">
        <v>-58.397709999999996</v>
      </c>
      <c r="D483" s="5">
        <v>68.658299999999997</v>
      </c>
      <c r="E483">
        <v>4</v>
      </c>
      <c r="F483">
        <v>-1.46</v>
      </c>
    </row>
    <row r="484" spans="1:6" x14ac:dyDescent="0.2">
      <c r="A484" t="s">
        <v>25</v>
      </c>
      <c r="B484">
        <v>30</v>
      </c>
      <c r="C484" s="5">
        <v>-59.690489999999997</v>
      </c>
      <c r="D484" s="5">
        <v>68.498199999999997</v>
      </c>
      <c r="E484">
        <v>4</v>
      </c>
      <c r="F484">
        <v>-1.43</v>
      </c>
    </row>
    <row r="485" spans="1:6" x14ac:dyDescent="0.2">
      <c r="A485" t="s">
        <v>25</v>
      </c>
      <c r="B485">
        <v>28</v>
      </c>
      <c r="C485" s="5">
        <v>-60.153689999999997</v>
      </c>
      <c r="D485" s="5">
        <v>68.438000000000002</v>
      </c>
      <c r="E485">
        <v>4</v>
      </c>
      <c r="F485">
        <v>-1.42</v>
      </c>
    </row>
    <row r="486" spans="1:6" x14ac:dyDescent="0.2">
      <c r="A486" t="s">
        <v>24</v>
      </c>
      <c r="B486">
        <v>6</v>
      </c>
      <c r="C486" s="5">
        <v>-56.3063</v>
      </c>
      <c r="D486" s="5">
        <v>67.105199999999996</v>
      </c>
      <c r="E486">
        <v>4</v>
      </c>
      <c r="F486">
        <v>-1.36</v>
      </c>
    </row>
    <row r="487" spans="1:6" x14ac:dyDescent="0.2">
      <c r="A487" t="s">
        <v>24</v>
      </c>
      <c r="B487">
        <v>7</v>
      </c>
      <c r="C487" s="5">
        <v>-58.382689999999997</v>
      </c>
      <c r="D487" s="5">
        <v>66.936300000000003</v>
      </c>
      <c r="E487">
        <v>4</v>
      </c>
      <c r="F487">
        <v>-1.35</v>
      </c>
    </row>
    <row r="488" spans="1:6" x14ac:dyDescent="0.2">
      <c r="A488" t="s">
        <v>22</v>
      </c>
      <c r="B488">
        <v>54</v>
      </c>
      <c r="C488" s="5">
        <v>-58.648989999999998</v>
      </c>
      <c r="D488" s="5">
        <v>66.250200000000007</v>
      </c>
      <c r="E488">
        <v>4</v>
      </c>
      <c r="F488">
        <v>-1.3</v>
      </c>
    </row>
    <row r="489" spans="1:6" x14ac:dyDescent="0.2">
      <c r="A489" t="s">
        <v>22</v>
      </c>
      <c r="B489">
        <v>18</v>
      </c>
      <c r="C489" s="5">
        <v>-59.058500000000002</v>
      </c>
      <c r="D489" s="5">
        <v>66.851699999999994</v>
      </c>
      <c r="E489">
        <v>4</v>
      </c>
      <c r="F489">
        <v>-1.26</v>
      </c>
    </row>
    <row r="490" spans="1:6" x14ac:dyDescent="0.2">
      <c r="A490" t="s">
        <v>24</v>
      </c>
      <c r="B490">
        <v>38</v>
      </c>
      <c r="C490" s="5">
        <v>-58.3902</v>
      </c>
      <c r="D490" s="5">
        <v>68.657300000000006</v>
      </c>
      <c r="E490">
        <v>4</v>
      </c>
      <c r="F490">
        <v>-1.23</v>
      </c>
    </row>
    <row r="491" spans="1:6" x14ac:dyDescent="0.2">
      <c r="A491" t="s">
        <v>28</v>
      </c>
      <c r="B491">
        <v>37</v>
      </c>
      <c r="C491" s="5">
        <v>-59.69312</v>
      </c>
      <c r="D491" s="5">
        <v>68.508300000000006</v>
      </c>
      <c r="E491">
        <v>4</v>
      </c>
      <c r="F491">
        <v>-1.22</v>
      </c>
    </row>
    <row r="492" spans="1:6" x14ac:dyDescent="0.2">
      <c r="A492" t="s">
        <v>27</v>
      </c>
      <c r="B492">
        <v>35</v>
      </c>
      <c r="C492" s="5">
        <v>-59.340699999999998</v>
      </c>
      <c r="D492" s="5">
        <v>68.539199999999994</v>
      </c>
      <c r="E492">
        <v>4</v>
      </c>
      <c r="F492">
        <v>-1.2</v>
      </c>
    </row>
    <row r="493" spans="1:6" x14ac:dyDescent="0.2">
      <c r="A493" t="s">
        <v>22</v>
      </c>
      <c r="B493">
        <v>30</v>
      </c>
      <c r="C493" s="5">
        <v>-60.497190000000003</v>
      </c>
      <c r="D493" s="5">
        <v>68.394800000000004</v>
      </c>
      <c r="E493">
        <v>4</v>
      </c>
      <c r="F493">
        <v>-1.19</v>
      </c>
    </row>
    <row r="494" spans="1:6" x14ac:dyDescent="0.2">
      <c r="A494" t="s">
        <v>27</v>
      </c>
      <c r="B494">
        <v>39</v>
      </c>
      <c r="C494" s="5">
        <v>-56.993189999999998</v>
      </c>
      <c r="D494" s="5">
        <v>68.8322</v>
      </c>
      <c r="E494">
        <v>4</v>
      </c>
      <c r="F494">
        <v>-1.19</v>
      </c>
    </row>
    <row r="495" spans="1:6" x14ac:dyDescent="0.2">
      <c r="A495" t="s">
        <v>25</v>
      </c>
      <c r="B495">
        <v>32</v>
      </c>
      <c r="C495" s="5">
        <v>-59.343200000000003</v>
      </c>
      <c r="D495" s="5">
        <v>68.539000000000001</v>
      </c>
      <c r="E495">
        <v>4</v>
      </c>
      <c r="F495">
        <v>-1.17</v>
      </c>
    </row>
    <row r="496" spans="1:6" x14ac:dyDescent="0.2">
      <c r="A496" t="s">
        <v>24</v>
      </c>
      <c r="B496">
        <v>5</v>
      </c>
      <c r="C496" s="5">
        <v>-55.820979999999999</v>
      </c>
      <c r="D496" s="5">
        <v>67.160799999999995</v>
      </c>
      <c r="E496">
        <v>4</v>
      </c>
      <c r="F496">
        <v>-1.1599999999999999</v>
      </c>
    </row>
    <row r="497" spans="1:6" x14ac:dyDescent="0.2">
      <c r="A497" t="s">
        <v>27</v>
      </c>
      <c r="B497">
        <v>15</v>
      </c>
      <c r="C497" s="5">
        <v>-60.471499999999999</v>
      </c>
      <c r="D497" s="5">
        <v>66.731499999999997</v>
      </c>
      <c r="E497">
        <v>4</v>
      </c>
      <c r="F497">
        <v>-1.1599999999999999</v>
      </c>
    </row>
    <row r="498" spans="1:6" x14ac:dyDescent="0.2">
      <c r="A498" t="s">
        <v>27</v>
      </c>
      <c r="B498">
        <v>9</v>
      </c>
      <c r="C498" s="5">
        <v>-57.363799999999998</v>
      </c>
      <c r="D498" s="5">
        <v>67.018799999999999</v>
      </c>
      <c r="E498">
        <v>4</v>
      </c>
      <c r="F498">
        <v>-1.1399999999999999</v>
      </c>
    </row>
    <row r="499" spans="1:6" x14ac:dyDescent="0.2">
      <c r="A499" t="s">
        <v>27</v>
      </c>
      <c r="B499">
        <v>41</v>
      </c>
      <c r="C499" s="5">
        <v>-55.590789999999998</v>
      </c>
      <c r="D499" s="5">
        <v>69.005799999999994</v>
      </c>
      <c r="E499">
        <v>4</v>
      </c>
      <c r="F499">
        <v>-1.1200000000000001</v>
      </c>
    </row>
    <row r="500" spans="1:6" x14ac:dyDescent="0.2">
      <c r="A500" t="s">
        <v>21</v>
      </c>
      <c r="B500">
        <v>9</v>
      </c>
      <c r="C500" s="5">
        <v>-57.362000000000002</v>
      </c>
      <c r="D500" s="5">
        <v>67.018000000000001</v>
      </c>
      <c r="E500">
        <v>4</v>
      </c>
      <c r="F500">
        <v>-1.07</v>
      </c>
    </row>
    <row r="501" spans="1:6" x14ac:dyDescent="0.2">
      <c r="A501" t="s">
        <v>24</v>
      </c>
      <c r="B501">
        <v>49</v>
      </c>
      <c r="C501" s="5">
        <v>-56.656489999999998</v>
      </c>
      <c r="D501" s="5">
        <v>66.25</v>
      </c>
      <c r="E501">
        <v>4</v>
      </c>
      <c r="F501">
        <v>-1.06</v>
      </c>
    </row>
    <row r="502" spans="1:6" x14ac:dyDescent="0.2">
      <c r="A502" t="s">
        <v>22</v>
      </c>
      <c r="B502">
        <v>52</v>
      </c>
      <c r="C502" s="5">
        <v>-57.987789999999997</v>
      </c>
      <c r="D502" s="5">
        <v>66.248500000000007</v>
      </c>
      <c r="E502">
        <v>4</v>
      </c>
      <c r="F502">
        <v>-1.05</v>
      </c>
    </row>
    <row r="503" spans="1:6" x14ac:dyDescent="0.2">
      <c r="A503" t="s">
        <v>28</v>
      </c>
      <c r="B503">
        <v>10</v>
      </c>
      <c r="C503" s="5">
        <v>-57.683590000000002</v>
      </c>
      <c r="D503" s="5">
        <v>66.984399999999994</v>
      </c>
      <c r="E503">
        <v>4</v>
      </c>
      <c r="F503">
        <v>-1.04</v>
      </c>
    </row>
    <row r="504" spans="1:6" x14ac:dyDescent="0.2">
      <c r="A504" t="s">
        <v>28</v>
      </c>
      <c r="B504">
        <v>39</v>
      </c>
      <c r="C504" s="5">
        <v>-59.351900000000001</v>
      </c>
      <c r="D504" s="5">
        <v>68.541899999999998</v>
      </c>
      <c r="E504">
        <v>4</v>
      </c>
      <c r="F504">
        <v>-1.04</v>
      </c>
    </row>
    <row r="505" spans="1:6" x14ac:dyDescent="0.2">
      <c r="A505" t="s">
        <v>22</v>
      </c>
      <c r="B505">
        <v>7</v>
      </c>
      <c r="C505" s="5">
        <v>-57.049190000000003</v>
      </c>
      <c r="D505" s="5">
        <v>67.034199999999998</v>
      </c>
      <c r="E505">
        <v>4</v>
      </c>
      <c r="F505">
        <v>-1.01</v>
      </c>
    </row>
    <row r="506" spans="1:6" x14ac:dyDescent="0.2">
      <c r="A506" t="s">
        <v>20</v>
      </c>
      <c r="B506">
        <v>37</v>
      </c>
      <c r="C506" s="5">
        <v>-55.812989999999999</v>
      </c>
      <c r="D506" s="5">
        <v>67.162499999999994</v>
      </c>
      <c r="E506">
        <v>4</v>
      </c>
      <c r="F506">
        <v>-1</v>
      </c>
    </row>
    <row r="507" spans="1:6" x14ac:dyDescent="0.2">
      <c r="A507" t="s">
        <v>22</v>
      </c>
      <c r="B507">
        <v>35</v>
      </c>
      <c r="C507" s="5">
        <v>-59.343809999999998</v>
      </c>
      <c r="D507" s="5">
        <v>68.538300000000007</v>
      </c>
      <c r="E507">
        <v>4</v>
      </c>
      <c r="F507">
        <v>-1</v>
      </c>
    </row>
    <row r="508" spans="1:6" x14ac:dyDescent="0.2">
      <c r="A508" t="s">
        <v>28</v>
      </c>
      <c r="B508">
        <v>40</v>
      </c>
      <c r="C508" s="5">
        <v>-59.10971</v>
      </c>
      <c r="D508" s="5">
        <v>68.571399999999997</v>
      </c>
      <c r="E508">
        <v>4</v>
      </c>
      <c r="F508">
        <v>-0.97</v>
      </c>
    </row>
    <row r="509" spans="1:6" x14ac:dyDescent="0.2">
      <c r="A509" t="s">
        <v>27</v>
      </c>
      <c r="B509">
        <v>8</v>
      </c>
      <c r="C509" s="5">
        <v>-57.037199999999999</v>
      </c>
      <c r="D509" s="5">
        <v>67.035499999999999</v>
      </c>
      <c r="E509">
        <v>4</v>
      </c>
      <c r="F509">
        <v>-0.96</v>
      </c>
    </row>
    <row r="510" spans="1:6" x14ac:dyDescent="0.2">
      <c r="A510" t="s">
        <v>24</v>
      </c>
      <c r="B510">
        <v>40</v>
      </c>
      <c r="C510" s="5">
        <v>-56.995480000000001</v>
      </c>
      <c r="D510" s="5">
        <v>68.831999999999994</v>
      </c>
      <c r="E510">
        <v>4</v>
      </c>
      <c r="F510">
        <v>-0.9</v>
      </c>
    </row>
    <row r="511" spans="1:6" x14ac:dyDescent="0.2">
      <c r="A511" t="s">
        <v>20</v>
      </c>
      <c r="B511">
        <v>33</v>
      </c>
      <c r="C511" s="5">
        <v>-57.037509999999997</v>
      </c>
      <c r="D511" s="5">
        <v>67.038200000000003</v>
      </c>
      <c r="E511">
        <v>4</v>
      </c>
      <c r="F511">
        <v>-0.85</v>
      </c>
    </row>
    <row r="512" spans="1:6" x14ac:dyDescent="0.2">
      <c r="A512" t="s">
        <v>28</v>
      </c>
      <c r="B512">
        <v>2</v>
      </c>
      <c r="C512" s="5">
        <v>-56.309690000000003</v>
      </c>
      <c r="D512" s="5">
        <v>67.108599999999996</v>
      </c>
      <c r="E512">
        <v>4</v>
      </c>
      <c r="F512">
        <v>-0.83</v>
      </c>
    </row>
    <row r="513" spans="1:6" x14ac:dyDescent="0.2">
      <c r="A513" t="s">
        <v>28</v>
      </c>
      <c r="B513">
        <v>52</v>
      </c>
      <c r="C513" s="5">
        <v>-56.658909999999999</v>
      </c>
      <c r="D513" s="5">
        <v>66.251900000000006</v>
      </c>
      <c r="E513">
        <v>4</v>
      </c>
      <c r="F513">
        <v>-0.82</v>
      </c>
    </row>
    <row r="514" spans="1:6" x14ac:dyDescent="0.2">
      <c r="A514" t="s">
        <v>28</v>
      </c>
      <c r="B514">
        <v>7</v>
      </c>
      <c r="C514" s="5">
        <v>-55.827509999999997</v>
      </c>
      <c r="D514" s="5">
        <v>67.169700000000006</v>
      </c>
      <c r="E514">
        <v>4</v>
      </c>
      <c r="F514">
        <v>-0.81</v>
      </c>
    </row>
    <row r="515" spans="1:6" x14ac:dyDescent="0.2">
      <c r="A515" t="s">
        <v>24</v>
      </c>
      <c r="B515">
        <v>44</v>
      </c>
      <c r="C515" s="5">
        <v>-54.300289999999997</v>
      </c>
      <c r="D515" s="5">
        <v>69.166700000000006</v>
      </c>
      <c r="E515">
        <v>4</v>
      </c>
      <c r="F515">
        <v>-0.74</v>
      </c>
    </row>
    <row r="516" spans="1:6" x14ac:dyDescent="0.2">
      <c r="A516" t="s">
        <v>28</v>
      </c>
      <c r="B516">
        <v>55</v>
      </c>
      <c r="C516" s="5">
        <v>-57.653289999999998</v>
      </c>
      <c r="D516" s="5">
        <v>66.260800000000003</v>
      </c>
      <c r="E516">
        <v>4</v>
      </c>
      <c r="F516">
        <v>-0.74</v>
      </c>
    </row>
    <row r="517" spans="1:6" x14ac:dyDescent="0.2">
      <c r="A517" t="s">
        <v>25</v>
      </c>
      <c r="B517">
        <v>38</v>
      </c>
      <c r="C517" s="5">
        <v>-55.591709999999999</v>
      </c>
      <c r="D517" s="5">
        <v>69.004800000000003</v>
      </c>
      <c r="E517">
        <v>4</v>
      </c>
      <c r="F517">
        <v>-0.74</v>
      </c>
    </row>
    <row r="518" spans="1:6" x14ac:dyDescent="0.2">
      <c r="A518" t="s">
        <v>22</v>
      </c>
      <c r="B518">
        <v>38</v>
      </c>
      <c r="C518" s="5">
        <v>-57.69699</v>
      </c>
      <c r="D518" s="5">
        <v>68.743200000000002</v>
      </c>
      <c r="E518">
        <v>4</v>
      </c>
      <c r="F518">
        <v>-0.72</v>
      </c>
    </row>
    <row r="519" spans="1:6" x14ac:dyDescent="0.2">
      <c r="A519" t="s">
        <v>28</v>
      </c>
      <c r="B519">
        <v>54</v>
      </c>
      <c r="C519" s="5">
        <v>-57.324710000000003</v>
      </c>
      <c r="D519" s="5">
        <v>66.252200000000002</v>
      </c>
      <c r="E519">
        <v>4</v>
      </c>
      <c r="F519">
        <v>-0.67</v>
      </c>
    </row>
    <row r="520" spans="1:6" x14ac:dyDescent="0.2">
      <c r="A520" t="s">
        <v>25</v>
      </c>
      <c r="B520">
        <v>36</v>
      </c>
      <c r="C520" s="5">
        <v>-56.998809999999999</v>
      </c>
      <c r="D520" s="5">
        <v>68.831800000000001</v>
      </c>
      <c r="E520">
        <v>4</v>
      </c>
      <c r="F520">
        <v>-0.66</v>
      </c>
    </row>
    <row r="521" spans="1:6" x14ac:dyDescent="0.2">
      <c r="A521" t="s">
        <v>28</v>
      </c>
      <c r="B521">
        <v>41</v>
      </c>
      <c r="C521" s="5">
        <v>-58.400300000000001</v>
      </c>
      <c r="D521" s="5">
        <v>68.662800000000004</v>
      </c>
      <c r="E521">
        <v>4</v>
      </c>
      <c r="F521">
        <v>-0.6</v>
      </c>
    </row>
    <row r="522" spans="1:6" x14ac:dyDescent="0.2">
      <c r="A522" t="s">
        <v>7</v>
      </c>
      <c r="B522">
        <v>261</v>
      </c>
      <c r="C522" s="5">
        <v>60.933999999999997</v>
      </c>
      <c r="D522" s="5">
        <v>84.644999999999996</v>
      </c>
      <c r="E522">
        <v>4</v>
      </c>
      <c r="F522">
        <v>-0.29599999999999999</v>
      </c>
    </row>
    <row r="523" spans="1:6" x14ac:dyDescent="0.2">
      <c r="A523" t="s">
        <v>7</v>
      </c>
      <c r="B523">
        <v>268</v>
      </c>
      <c r="C523" s="5">
        <v>60.796999999999997</v>
      </c>
      <c r="D523" s="5">
        <v>82.805999999999997</v>
      </c>
      <c r="E523">
        <v>4</v>
      </c>
      <c r="F523">
        <v>-3.9E-2</v>
      </c>
    </row>
    <row r="524" spans="1:6" x14ac:dyDescent="0.2">
      <c r="A524" t="s">
        <v>34</v>
      </c>
      <c r="B524">
        <v>580</v>
      </c>
      <c r="C524" s="5">
        <v>29.997</v>
      </c>
      <c r="D524" s="5">
        <v>80.918999999999997</v>
      </c>
      <c r="E524">
        <v>4</v>
      </c>
      <c r="F524">
        <v>-0.01</v>
      </c>
    </row>
    <row r="525" spans="1:6" x14ac:dyDescent="0.2">
      <c r="A525" t="s">
        <v>29</v>
      </c>
      <c r="B525">
        <v>78</v>
      </c>
      <c r="C525" s="5">
        <v>19.302</v>
      </c>
      <c r="D525" s="5">
        <v>77.2</v>
      </c>
      <c r="E525">
        <v>4</v>
      </c>
      <c r="F525">
        <v>4.2999999999999997E-2</v>
      </c>
    </row>
    <row r="526" spans="1:6" x14ac:dyDescent="0.2">
      <c r="A526" t="s">
        <v>34</v>
      </c>
      <c r="B526">
        <v>583</v>
      </c>
      <c r="C526" s="5">
        <v>30.02</v>
      </c>
      <c r="D526" s="5">
        <v>81.481999999999999</v>
      </c>
      <c r="E526">
        <v>4</v>
      </c>
      <c r="F526">
        <v>0.11</v>
      </c>
    </row>
    <row r="527" spans="1:6" x14ac:dyDescent="0.2">
      <c r="A527" t="s">
        <v>34</v>
      </c>
      <c r="B527">
        <v>603</v>
      </c>
      <c r="C527" s="5">
        <v>5.4405000000000001</v>
      </c>
      <c r="D527" s="5">
        <v>81.058000000000007</v>
      </c>
      <c r="E527">
        <v>4</v>
      </c>
      <c r="F527">
        <v>0.18</v>
      </c>
    </row>
    <row r="528" spans="1:6" x14ac:dyDescent="0.2">
      <c r="A528" t="s">
        <v>34</v>
      </c>
      <c r="B528">
        <v>598</v>
      </c>
      <c r="C528" s="5">
        <v>11.545999999999999</v>
      </c>
      <c r="D528" s="5">
        <v>80.319999999999993</v>
      </c>
      <c r="E528">
        <v>4</v>
      </c>
      <c r="F528">
        <v>0.34</v>
      </c>
    </row>
    <row r="529" spans="1:6" x14ac:dyDescent="0.2">
      <c r="A529" t="s">
        <v>34</v>
      </c>
      <c r="B529">
        <v>599</v>
      </c>
      <c r="C529" s="5">
        <v>11.095000000000001</v>
      </c>
      <c r="D529" s="5">
        <v>80.432000000000002</v>
      </c>
      <c r="E529">
        <v>4</v>
      </c>
      <c r="F529">
        <v>0.69</v>
      </c>
    </row>
    <row r="530" spans="1:6" x14ac:dyDescent="0.2">
      <c r="A530" t="s">
        <v>4</v>
      </c>
      <c r="B530">
        <v>50</v>
      </c>
      <c r="C530" s="5">
        <v>-163.69999999999999</v>
      </c>
      <c r="D530" s="5">
        <v>73.808000000000007</v>
      </c>
      <c r="E530">
        <v>4.0999999999999996</v>
      </c>
      <c r="F530">
        <v>-3.016</v>
      </c>
    </row>
    <row r="531" spans="1:6" x14ac:dyDescent="0.2">
      <c r="A531" t="s">
        <v>4</v>
      </c>
      <c r="B531">
        <v>48</v>
      </c>
      <c r="C531" s="5">
        <v>-162.88999999999999</v>
      </c>
      <c r="D531" s="5">
        <v>74.123999999999995</v>
      </c>
      <c r="E531">
        <v>4.3</v>
      </c>
      <c r="F531">
        <v>-3.4380000000000002</v>
      </c>
    </row>
    <row r="532" spans="1:6" x14ac:dyDescent="0.2">
      <c r="A532" t="s">
        <v>35</v>
      </c>
      <c r="B532">
        <v>36</v>
      </c>
      <c r="C532" s="5">
        <v>-172</v>
      </c>
      <c r="D532" s="5">
        <v>74.67</v>
      </c>
      <c r="E532">
        <v>4.5999999999999996</v>
      </c>
      <c r="F532">
        <v>-3.36</v>
      </c>
    </row>
    <row r="533" spans="1:6" x14ac:dyDescent="0.2">
      <c r="A533" t="s">
        <v>36</v>
      </c>
      <c r="B533">
        <v>4</v>
      </c>
      <c r="C533" s="5">
        <v>19.84</v>
      </c>
      <c r="D533" s="5">
        <v>81.34</v>
      </c>
      <c r="E533">
        <v>4.6500000000000004</v>
      </c>
      <c r="F533">
        <v>0</v>
      </c>
    </row>
    <row r="534" spans="1:6" x14ac:dyDescent="0.2">
      <c r="A534" t="s">
        <v>4</v>
      </c>
      <c r="B534">
        <v>33</v>
      </c>
      <c r="C534" s="5">
        <v>-158.49001000000001</v>
      </c>
      <c r="D534" s="5">
        <v>73.001999999999995</v>
      </c>
      <c r="E534">
        <v>4.7</v>
      </c>
      <c r="F534">
        <v>-3.282</v>
      </c>
    </row>
    <row r="535" spans="1:6" x14ac:dyDescent="0.2">
      <c r="A535" t="s">
        <v>4</v>
      </c>
      <c r="B535">
        <v>59</v>
      </c>
      <c r="C535" s="5">
        <v>-155.13999999999999</v>
      </c>
      <c r="D535" s="5">
        <v>73.501999999999995</v>
      </c>
      <c r="E535">
        <v>4.7</v>
      </c>
      <c r="F535">
        <v>-3.246</v>
      </c>
    </row>
    <row r="536" spans="1:6" x14ac:dyDescent="0.2">
      <c r="A536" t="s">
        <v>4</v>
      </c>
      <c r="B536">
        <v>140</v>
      </c>
      <c r="C536" s="5">
        <v>-168.47</v>
      </c>
      <c r="D536" s="5">
        <v>76.245000000000005</v>
      </c>
      <c r="E536">
        <v>4.7</v>
      </c>
      <c r="F536">
        <v>-2.9940000000000002</v>
      </c>
    </row>
    <row r="537" spans="1:6" x14ac:dyDescent="0.2">
      <c r="A537" t="s">
        <v>35</v>
      </c>
      <c r="B537">
        <v>45</v>
      </c>
      <c r="C537" s="5">
        <v>-173.96001000000001</v>
      </c>
      <c r="D537" s="5">
        <v>76.254999999999995</v>
      </c>
      <c r="E537">
        <v>4.7</v>
      </c>
      <c r="F537">
        <v>-1.95</v>
      </c>
    </row>
    <row r="538" spans="1:6" x14ac:dyDescent="0.2">
      <c r="A538" t="s">
        <v>26</v>
      </c>
      <c r="B538">
        <v>30</v>
      </c>
      <c r="C538" s="5">
        <v>101.76</v>
      </c>
      <c r="D538" s="5">
        <v>77.882000000000005</v>
      </c>
      <c r="E538">
        <v>4.7489999999999997</v>
      </c>
      <c r="F538">
        <v>-3.21</v>
      </c>
    </row>
    <row r="539" spans="1:6" x14ac:dyDescent="0.2">
      <c r="A539" t="s">
        <v>4</v>
      </c>
      <c r="B539">
        <v>89</v>
      </c>
      <c r="C539" s="5">
        <v>-127.44</v>
      </c>
      <c r="D539" s="5">
        <v>70.748999999999995</v>
      </c>
      <c r="E539">
        <v>4.8</v>
      </c>
      <c r="F539">
        <v>-4.9269999999999996</v>
      </c>
    </row>
    <row r="540" spans="1:6" x14ac:dyDescent="0.2">
      <c r="A540" t="s">
        <v>4</v>
      </c>
      <c r="B540">
        <v>49</v>
      </c>
      <c r="C540" s="5">
        <v>-163.22999999999999</v>
      </c>
      <c r="D540" s="5">
        <v>74.001000000000005</v>
      </c>
      <c r="E540">
        <v>4.8</v>
      </c>
      <c r="F540">
        <v>-3.4350000000000001</v>
      </c>
    </row>
    <row r="541" spans="1:6" x14ac:dyDescent="0.2">
      <c r="A541" t="s">
        <v>35</v>
      </c>
      <c r="B541">
        <v>19</v>
      </c>
      <c r="C541" s="5">
        <v>-160</v>
      </c>
      <c r="D541" s="5">
        <v>73.632999999999996</v>
      </c>
      <c r="E541">
        <v>4.8</v>
      </c>
      <c r="F541">
        <v>-2.74</v>
      </c>
    </row>
    <row r="542" spans="1:6" x14ac:dyDescent="0.2">
      <c r="A542" t="s">
        <v>35</v>
      </c>
      <c r="B542">
        <v>80</v>
      </c>
      <c r="C542" s="5">
        <v>-166.99001000000001</v>
      </c>
      <c r="D542" s="5">
        <v>75.997</v>
      </c>
      <c r="E542">
        <v>4.8</v>
      </c>
      <c r="F542">
        <v>-1.93</v>
      </c>
    </row>
    <row r="543" spans="1:6" x14ac:dyDescent="0.2">
      <c r="A543" t="s">
        <v>4</v>
      </c>
      <c r="B543">
        <v>68</v>
      </c>
      <c r="C543" s="5">
        <v>-142</v>
      </c>
      <c r="D543" s="5">
        <v>72.819000000000003</v>
      </c>
      <c r="E543">
        <v>4.9000000000000004</v>
      </c>
      <c r="F543">
        <v>-3.8170000000000002</v>
      </c>
    </row>
    <row r="544" spans="1:6" x14ac:dyDescent="0.2">
      <c r="A544" t="s">
        <v>4</v>
      </c>
      <c r="B544">
        <v>74</v>
      </c>
      <c r="C544" s="5">
        <v>-141.78</v>
      </c>
      <c r="D544" s="5">
        <v>70.7</v>
      </c>
      <c r="E544">
        <v>4.9000000000000004</v>
      </c>
      <c r="F544">
        <v>-3.3050000000000002</v>
      </c>
    </row>
    <row r="545" spans="1:6" x14ac:dyDescent="0.2">
      <c r="A545" t="s">
        <v>4</v>
      </c>
      <c r="B545">
        <v>32</v>
      </c>
      <c r="C545" s="5">
        <v>-158.80000000000001</v>
      </c>
      <c r="D545" s="5">
        <v>72.900999999999996</v>
      </c>
      <c r="E545">
        <v>4.9000000000000004</v>
      </c>
      <c r="F545">
        <v>-3.2730000000000001</v>
      </c>
    </row>
    <row r="546" spans="1:6" x14ac:dyDescent="0.2">
      <c r="A546" t="s">
        <v>35</v>
      </c>
      <c r="B546">
        <v>35</v>
      </c>
      <c r="C546" s="5">
        <v>-171.98</v>
      </c>
      <c r="D546" s="5">
        <v>74.994</v>
      </c>
      <c r="E546">
        <v>4.9000000000000004</v>
      </c>
      <c r="F546">
        <v>-3.22</v>
      </c>
    </row>
    <row r="547" spans="1:6" x14ac:dyDescent="0.2">
      <c r="A547" t="s">
        <v>4</v>
      </c>
      <c r="B547">
        <v>35</v>
      </c>
      <c r="C547" s="5">
        <v>-157.47</v>
      </c>
      <c r="D547" s="5">
        <v>73.346000000000004</v>
      </c>
      <c r="E547">
        <v>4.9000000000000004</v>
      </c>
      <c r="F547">
        <v>-3.2010000000000001</v>
      </c>
    </row>
    <row r="548" spans="1:6" x14ac:dyDescent="0.2">
      <c r="A548" t="s">
        <v>35</v>
      </c>
      <c r="B548">
        <v>18</v>
      </c>
      <c r="C548" s="5">
        <v>-161</v>
      </c>
      <c r="D548" s="5">
        <v>73.48</v>
      </c>
      <c r="E548">
        <v>4.9000000000000004</v>
      </c>
      <c r="F548">
        <v>-2.97</v>
      </c>
    </row>
    <row r="549" spans="1:6" x14ac:dyDescent="0.2">
      <c r="A549" t="s">
        <v>35</v>
      </c>
      <c r="B549">
        <v>132</v>
      </c>
      <c r="C549" s="5">
        <v>-167.08</v>
      </c>
      <c r="D549" s="5">
        <v>74.459999999999994</v>
      </c>
      <c r="E549">
        <v>4.9000000000000004</v>
      </c>
      <c r="F549">
        <v>-2.87</v>
      </c>
    </row>
    <row r="550" spans="1:6" x14ac:dyDescent="0.2">
      <c r="A550" t="s">
        <v>35</v>
      </c>
      <c r="B550">
        <v>52</v>
      </c>
      <c r="C550" s="5">
        <v>179.92</v>
      </c>
      <c r="D550" s="5">
        <v>75.367999999999995</v>
      </c>
      <c r="E550">
        <v>4.9000000000000004</v>
      </c>
      <c r="F550">
        <v>-2.61</v>
      </c>
    </row>
    <row r="551" spans="1:6" x14ac:dyDescent="0.2">
      <c r="A551" t="s">
        <v>36</v>
      </c>
      <c r="B551">
        <v>9</v>
      </c>
      <c r="C551" s="5">
        <v>42.3</v>
      </c>
      <c r="D551" s="5">
        <v>85.07</v>
      </c>
      <c r="E551">
        <v>4.9459999999999997</v>
      </c>
      <c r="F551">
        <v>-0.28999999999999998</v>
      </c>
    </row>
    <row r="552" spans="1:6" x14ac:dyDescent="0.2">
      <c r="A552" t="s">
        <v>26</v>
      </c>
      <c r="B552">
        <v>28</v>
      </c>
      <c r="C552" s="5">
        <v>102.32</v>
      </c>
      <c r="D552" s="5">
        <v>78.034999999999997</v>
      </c>
      <c r="E552">
        <v>4.9470000000000001</v>
      </c>
      <c r="F552">
        <v>-3.24</v>
      </c>
    </row>
    <row r="553" spans="1:6" x14ac:dyDescent="0.2">
      <c r="A553" t="s">
        <v>1</v>
      </c>
      <c r="B553">
        <v>2024</v>
      </c>
      <c r="C553" s="5">
        <v>-136.13</v>
      </c>
      <c r="D553" s="5">
        <v>70.096999999999994</v>
      </c>
      <c r="E553">
        <v>5</v>
      </c>
      <c r="F553">
        <v>-8.5</v>
      </c>
    </row>
    <row r="554" spans="1:6" x14ac:dyDescent="0.2">
      <c r="A554" t="s">
        <v>1</v>
      </c>
      <c r="B554">
        <v>2017</v>
      </c>
      <c r="C554" s="5">
        <v>-134.52000000000001</v>
      </c>
      <c r="D554" s="5">
        <v>70.992999999999995</v>
      </c>
      <c r="E554">
        <v>5</v>
      </c>
      <c r="F554">
        <v>-8.4</v>
      </c>
    </row>
    <row r="555" spans="1:6" x14ac:dyDescent="0.2">
      <c r="A555" t="s">
        <v>1</v>
      </c>
      <c r="B555">
        <v>2018</v>
      </c>
      <c r="C555" s="5">
        <v>-136.85001</v>
      </c>
      <c r="D555" s="5">
        <v>70.793000000000006</v>
      </c>
      <c r="E555">
        <v>5</v>
      </c>
      <c r="F555">
        <v>-7.8</v>
      </c>
    </row>
    <row r="556" spans="1:6" x14ac:dyDescent="0.2">
      <c r="A556" t="s">
        <v>1</v>
      </c>
      <c r="B556">
        <v>2038</v>
      </c>
      <c r="C556" s="5">
        <v>-138.53998999999999</v>
      </c>
      <c r="D556" s="5">
        <v>69.92</v>
      </c>
      <c r="E556">
        <v>5</v>
      </c>
      <c r="F556">
        <v>-7.8</v>
      </c>
    </row>
    <row r="557" spans="1:6" x14ac:dyDescent="0.2">
      <c r="A557" t="s">
        <v>16</v>
      </c>
      <c r="B557">
        <v>19032</v>
      </c>
      <c r="C557" s="5">
        <v>-150.07001</v>
      </c>
      <c r="D557" s="5">
        <v>72.510000000000005</v>
      </c>
      <c r="E557">
        <v>5</v>
      </c>
      <c r="F557">
        <v>-6.782</v>
      </c>
    </row>
    <row r="558" spans="1:6" x14ac:dyDescent="0.2">
      <c r="A558" t="s">
        <v>1</v>
      </c>
      <c r="B558">
        <v>2035</v>
      </c>
      <c r="C558" s="5">
        <v>-138.28</v>
      </c>
      <c r="D558" s="5">
        <v>69.484999999999999</v>
      </c>
      <c r="E558">
        <v>5</v>
      </c>
      <c r="F558">
        <v>-6.4</v>
      </c>
    </row>
    <row r="559" spans="1:6" x14ac:dyDescent="0.2">
      <c r="A559" t="s">
        <v>1</v>
      </c>
      <c r="B559">
        <v>2014</v>
      </c>
      <c r="C559" s="5">
        <v>-134.19999999999999</v>
      </c>
      <c r="D559" s="5">
        <v>70.736999999999995</v>
      </c>
      <c r="E559">
        <v>5</v>
      </c>
      <c r="F559">
        <v>-6.1</v>
      </c>
    </row>
    <row r="560" spans="1:6" x14ac:dyDescent="0.2">
      <c r="A560" t="s">
        <v>16</v>
      </c>
      <c r="B560">
        <v>19020</v>
      </c>
      <c r="C560" s="5">
        <v>-139.97</v>
      </c>
      <c r="D560" s="5">
        <v>70.400999999999996</v>
      </c>
      <c r="E560">
        <v>5</v>
      </c>
      <c r="F560">
        <v>-5.891</v>
      </c>
    </row>
    <row r="561" spans="1:6" x14ac:dyDescent="0.2">
      <c r="A561" t="s">
        <v>1</v>
      </c>
      <c r="B561">
        <v>2021</v>
      </c>
      <c r="C561" s="5">
        <v>-136.42999</v>
      </c>
      <c r="D561" s="5">
        <v>70.358000000000004</v>
      </c>
      <c r="E561">
        <v>5</v>
      </c>
      <c r="F561">
        <v>-5.7</v>
      </c>
    </row>
    <row r="562" spans="1:6" x14ac:dyDescent="0.2">
      <c r="A562" t="s">
        <v>16</v>
      </c>
      <c r="B562">
        <v>19021</v>
      </c>
      <c r="C562" s="5">
        <v>-140</v>
      </c>
      <c r="D562" s="5">
        <v>70.23</v>
      </c>
      <c r="E562">
        <v>5</v>
      </c>
      <c r="F562">
        <v>-5.5110000000000001</v>
      </c>
    </row>
    <row r="563" spans="1:6" x14ac:dyDescent="0.2">
      <c r="A563" t="s">
        <v>8</v>
      </c>
      <c r="B563">
        <v>32023</v>
      </c>
      <c r="C563" s="5">
        <v>-133.67999</v>
      </c>
      <c r="D563" s="5">
        <v>70.69</v>
      </c>
      <c r="E563">
        <v>5</v>
      </c>
      <c r="F563">
        <v>-5.48</v>
      </c>
    </row>
    <row r="564" spans="1:6" x14ac:dyDescent="0.2">
      <c r="A564" t="s">
        <v>7</v>
      </c>
      <c r="B564">
        <v>349</v>
      </c>
      <c r="C564" s="5">
        <v>-164.47</v>
      </c>
      <c r="D564" s="5">
        <v>85.063999999999993</v>
      </c>
      <c r="E564">
        <v>5</v>
      </c>
      <c r="F564">
        <v>-4.5250000000000004</v>
      </c>
    </row>
    <row r="565" spans="1:6" x14ac:dyDescent="0.2">
      <c r="A565" t="s">
        <v>11</v>
      </c>
      <c r="B565">
        <v>26045</v>
      </c>
      <c r="C565" s="5">
        <v>-127.66</v>
      </c>
      <c r="D565" s="5">
        <v>71.302999999999997</v>
      </c>
      <c r="E565">
        <v>5</v>
      </c>
      <c r="F565">
        <v>-4.3499999999999996</v>
      </c>
    </row>
    <row r="566" spans="1:6" x14ac:dyDescent="0.2">
      <c r="A566" t="s">
        <v>11</v>
      </c>
      <c r="B566">
        <v>26054</v>
      </c>
      <c r="C566" s="5">
        <v>-127.72</v>
      </c>
      <c r="D566" s="5">
        <v>70.590999999999994</v>
      </c>
      <c r="E566">
        <v>5</v>
      </c>
      <c r="F566">
        <v>-4.3499999999999996</v>
      </c>
    </row>
    <row r="567" spans="1:6" x14ac:dyDescent="0.2">
      <c r="A567" t="s">
        <v>11</v>
      </c>
      <c r="B567">
        <v>26055</v>
      </c>
      <c r="C567" s="5">
        <v>-126.53999</v>
      </c>
      <c r="D567" s="5">
        <v>69.924000000000007</v>
      </c>
      <c r="E567">
        <v>5</v>
      </c>
      <c r="F567">
        <v>-4.28</v>
      </c>
    </row>
    <row r="568" spans="1:6" x14ac:dyDescent="0.2">
      <c r="A568" t="s">
        <v>11</v>
      </c>
      <c r="B568">
        <v>26047</v>
      </c>
      <c r="C568" s="5">
        <v>-126.44</v>
      </c>
      <c r="D568" s="5">
        <v>71.697999999999993</v>
      </c>
      <c r="E568">
        <v>5</v>
      </c>
      <c r="F568">
        <v>-4.17</v>
      </c>
    </row>
    <row r="569" spans="1:6" x14ac:dyDescent="0.2">
      <c r="A569" t="s">
        <v>11</v>
      </c>
      <c r="B569">
        <v>26052</v>
      </c>
      <c r="C569" s="5">
        <v>-126.47</v>
      </c>
      <c r="D569" s="5">
        <v>70.944999999999993</v>
      </c>
      <c r="E569">
        <v>5</v>
      </c>
      <c r="F569">
        <v>-4.13</v>
      </c>
    </row>
    <row r="570" spans="1:6" x14ac:dyDescent="0.2">
      <c r="A570" t="s">
        <v>11</v>
      </c>
      <c r="B570">
        <v>26049</v>
      </c>
      <c r="C570" s="5">
        <v>-124.50999</v>
      </c>
      <c r="D570" s="5">
        <v>71.484999999999999</v>
      </c>
      <c r="E570">
        <v>5</v>
      </c>
      <c r="F570">
        <v>-4.12</v>
      </c>
    </row>
    <row r="571" spans="1:6" x14ac:dyDescent="0.2">
      <c r="A571" t="s">
        <v>11</v>
      </c>
      <c r="B571">
        <v>26053</v>
      </c>
      <c r="C571" s="5">
        <v>-127.14999</v>
      </c>
      <c r="D571" s="5">
        <v>70.769000000000005</v>
      </c>
      <c r="E571">
        <v>5</v>
      </c>
      <c r="F571">
        <v>-4.07</v>
      </c>
    </row>
    <row r="572" spans="1:6" x14ac:dyDescent="0.2">
      <c r="A572" t="s">
        <v>32</v>
      </c>
      <c r="B572">
        <v>9</v>
      </c>
      <c r="C572" s="5">
        <v>-139.4742</v>
      </c>
      <c r="D572" s="5">
        <v>75.265000000000001</v>
      </c>
      <c r="E572">
        <v>5</v>
      </c>
      <c r="F572">
        <v>-3.81</v>
      </c>
    </row>
    <row r="573" spans="1:6" x14ac:dyDescent="0.2">
      <c r="A573" t="s">
        <v>32</v>
      </c>
      <c r="B573">
        <v>32</v>
      </c>
      <c r="C573" s="5">
        <v>-153.29480000000001</v>
      </c>
      <c r="D573" s="5">
        <v>75.299800000000005</v>
      </c>
      <c r="E573">
        <v>5</v>
      </c>
      <c r="F573">
        <v>-3.78</v>
      </c>
    </row>
    <row r="574" spans="1:6" x14ac:dyDescent="0.2">
      <c r="A574" t="s">
        <v>32</v>
      </c>
      <c r="B574">
        <v>31</v>
      </c>
      <c r="C574" s="5">
        <v>-159.99519000000001</v>
      </c>
      <c r="D574" s="5">
        <v>75.989699999999999</v>
      </c>
      <c r="E574">
        <v>5</v>
      </c>
      <c r="F574">
        <v>-3.75</v>
      </c>
    </row>
    <row r="575" spans="1:6" x14ac:dyDescent="0.2">
      <c r="A575" t="s">
        <v>32</v>
      </c>
      <c r="B575">
        <v>67</v>
      </c>
      <c r="C575" s="5">
        <v>-140.02549999999999</v>
      </c>
      <c r="D575" s="5">
        <v>70.230999999999995</v>
      </c>
      <c r="E575">
        <v>5</v>
      </c>
      <c r="F575">
        <v>-3.75</v>
      </c>
    </row>
    <row r="576" spans="1:6" x14ac:dyDescent="0.2">
      <c r="A576" t="s">
        <v>8</v>
      </c>
      <c r="B576">
        <v>32040</v>
      </c>
      <c r="C576" s="5">
        <v>-125.85001</v>
      </c>
      <c r="D576" s="5">
        <v>70.942999999999998</v>
      </c>
      <c r="E576">
        <v>5</v>
      </c>
      <c r="F576">
        <v>-3.74</v>
      </c>
    </row>
    <row r="577" spans="1:6" x14ac:dyDescent="0.2">
      <c r="A577" t="s">
        <v>32</v>
      </c>
      <c r="B577">
        <v>35</v>
      </c>
      <c r="C577" s="5">
        <v>-149.98179999999999</v>
      </c>
      <c r="D577" s="5">
        <v>76.990300000000005</v>
      </c>
      <c r="E577">
        <v>5</v>
      </c>
      <c r="F577">
        <v>-3.74</v>
      </c>
    </row>
    <row r="578" spans="1:6" x14ac:dyDescent="0.2">
      <c r="A578" t="s">
        <v>8</v>
      </c>
      <c r="B578">
        <v>32048</v>
      </c>
      <c r="C578" s="5">
        <v>-128.31</v>
      </c>
      <c r="D578" s="5">
        <v>71.113</v>
      </c>
      <c r="E578">
        <v>5</v>
      </c>
      <c r="F578">
        <v>-3.73</v>
      </c>
    </row>
    <row r="579" spans="1:6" x14ac:dyDescent="0.2">
      <c r="A579" t="s">
        <v>8</v>
      </c>
      <c r="B579">
        <v>32045</v>
      </c>
      <c r="C579" s="5">
        <v>-126.48</v>
      </c>
      <c r="D579" s="5">
        <v>71.701999999999998</v>
      </c>
      <c r="E579">
        <v>5</v>
      </c>
      <c r="F579">
        <v>-3.69</v>
      </c>
    </row>
    <row r="580" spans="1:6" x14ac:dyDescent="0.2">
      <c r="A580" t="s">
        <v>32</v>
      </c>
      <c r="B580">
        <v>2</v>
      </c>
      <c r="C580" s="5">
        <v>-122.9192</v>
      </c>
      <c r="D580" s="5">
        <v>70.540999999999997</v>
      </c>
      <c r="E580">
        <v>5</v>
      </c>
      <c r="F580">
        <v>-3.69</v>
      </c>
    </row>
    <row r="581" spans="1:6" x14ac:dyDescent="0.2">
      <c r="A581" t="s">
        <v>37</v>
      </c>
      <c r="B581">
        <v>168</v>
      </c>
      <c r="C581" s="5">
        <v>-3.51999</v>
      </c>
      <c r="D581" s="5">
        <v>81.716999999999999</v>
      </c>
      <c r="E581">
        <v>5</v>
      </c>
      <c r="F581">
        <v>-3.62</v>
      </c>
    </row>
    <row r="582" spans="1:6" x14ac:dyDescent="0.2">
      <c r="A582" t="s">
        <v>32</v>
      </c>
      <c r="B582">
        <v>42</v>
      </c>
      <c r="C582" s="5">
        <v>-149.99850000000001</v>
      </c>
      <c r="D582" s="5">
        <v>72.998000000000005</v>
      </c>
      <c r="E582">
        <v>5</v>
      </c>
      <c r="F582">
        <v>-3.57</v>
      </c>
    </row>
    <row r="583" spans="1:6" x14ac:dyDescent="0.2">
      <c r="A583" t="s">
        <v>16</v>
      </c>
      <c r="B583">
        <v>19041</v>
      </c>
      <c r="C583" s="5">
        <v>-157.10001</v>
      </c>
      <c r="D583" s="5">
        <v>75.747</v>
      </c>
      <c r="E583">
        <v>5</v>
      </c>
      <c r="F583">
        <v>-3.5590000000000002</v>
      </c>
    </row>
    <row r="584" spans="1:6" x14ac:dyDescent="0.2">
      <c r="A584" t="s">
        <v>10</v>
      </c>
      <c r="B584">
        <v>22064</v>
      </c>
      <c r="C584" s="5">
        <v>-140</v>
      </c>
      <c r="D584" s="5">
        <v>74.031999999999996</v>
      </c>
      <c r="E584">
        <v>5</v>
      </c>
      <c r="F584">
        <v>-3.5565000000000002</v>
      </c>
    </row>
    <row r="585" spans="1:6" x14ac:dyDescent="0.2">
      <c r="A585" t="s">
        <v>32</v>
      </c>
      <c r="B585">
        <v>65</v>
      </c>
      <c r="C585" s="5">
        <v>-139.99600000000001</v>
      </c>
      <c r="D585" s="5">
        <v>70.573300000000003</v>
      </c>
      <c r="E585">
        <v>5</v>
      </c>
      <c r="F585">
        <v>-3.55</v>
      </c>
    </row>
    <row r="586" spans="1:6" x14ac:dyDescent="0.2">
      <c r="A586" t="s">
        <v>32</v>
      </c>
      <c r="B586">
        <v>50</v>
      </c>
      <c r="C586" s="5">
        <v>-150.2312</v>
      </c>
      <c r="D586" s="5">
        <v>71.963300000000004</v>
      </c>
      <c r="E586">
        <v>5</v>
      </c>
      <c r="F586">
        <v>-3.54</v>
      </c>
    </row>
    <row r="587" spans="1:6" x14ac:dyDescent="0.2">
      <c r="A587" t="s">
        <v>38</v>
      </c>
      <c r="B587">
        <v>16030</v>
      </c>
      <c r="C587" s="5">
        <v>-157.16999999999999</v>
      </c>
      <c r="D587" s="5">
        <v>75.477000000000004</v>
      </c>
      <c r="E587">
        <v>5</v>
      </c>
      <c r="F587">
        <v>-3.5379999999999998</v>
      </c>
    </row>
    <row r="588" spans="1:6" x14ac:dyDescent="0.2">
      <c r="A588" t="s">
        <v>32</v>
      </c>
      <c r="B588">
        <v>18</v>
      </c>
      <c r="C588" s="5">
        <v>-139.98849000000001</v>
      </c>
      <c r="D588" s="5">
        <v>78.002799999999993</v>
      </c>
      <c r="E588">
        <v>5</v>
      </c>
      <c r="F588">
        <v>-3.53</v>
      </c>
    </row>
    <row r="589" spans="1:6" x14ac:dyDescent="0.2">
      <c r="A589" t="s">
        <v>32</v>
      </c>
      <c r="B589">
        <v>19</v>
      </c>
      <c r="C589" s="5">
        <v>-142.94971000000001</v>
      </c>
      <c r="D589" s="5">
        <v>78.0137</v>
      </c>
      <c r="E589">
        <v>5</v>
      </c>
      <c r="F589">
        <v>-3.53</v>
      </c>
    </row>
    <row r="590" spans="1:6" x14ac:dyDescent="0.2">
      <c r="A590" t="s">
        <v>16</v>
      </c>
      <c r="B590">
        <v>19013</v>
      </c>
      <c r="C590" s="5">
        <v>-140.05000000000001</v>
      </c>
      <c r="D590" s="5">
        <v>71.989999999999995</v>
      </c>
      <c r="E590">
        <v>5</v>
      </c>
      <c r="F590">
        <v>-3.508</v>
      </c>
    </row>
    <row r="591" spans="1:6" x14ac:dyDescent="0.2">
      <c r="A591" t="s">
        <v>32</v>
      </c>
      <c r="B591">
        <v>4</v>
      </c>
      <c r="C591" s="5">
        <v>-134.0018</v>
      </c>
      <c r="D591" s="5">
        <v>72.349699999999999</v>
      </c>
      <c r="E591">
        <v>5</v>
      </c>
      <c r="F591">
        <v>-3.49</v>
      </c>
    </row>
    <row r="592" spans="1:6" x14ac:dyDescent="0.2">
      <c r="A592" t="s">
        <v>8</v>
      </c>
      <c r="B592">
        <v>32022</v>
      </c>
      <c r="C592" s="5">
        <v>-133.84</v>
      </c>
      <c r="D592" s="5">
        <v>71.209999999999994</v>
      </c>
      <c r="E592">
        <v>5</v>
      </c>
      <c r="F592">
        <v>-3.44</v>
      </c>
    </row>
    <row r="593" spans="1:6" x14ac:dyDescent="0.2">
      <c r="A593" t="s">
        <v>8</v>
      </c>
      <c r="B593">
        <v>32047</v>
      </c>
      <c r="C593" s="5">
        <v>-127.71001</v>
      </c>
      <c r="D593" s="5">
        <v>71.313999999999993</v>
      </c>
      <c r="E593">
        <v>5</v>
      </c>
      <c r="F593">
        <v>-3.4</v>
      </c>
    </row>
    <row r="594" spans="1:6" x14ac:dyDescent="0.2">
      <c r="A594" t="s">
        <v>10</v>
      </c>
      <c r="B594">
        <v>22062</v>
      </c>
      <c r="C594" s="5">
        <v>-140</v>
      </c>
      <c r="D594" s="5">
        <v>75</v>
      </c>
      <c r="E594">
        <v>5</v>
      </c>
      <c r="F594">
        <v>-3.3874</v>
      </c>
    </row>
    <row r="595" spans="1:6" x14ac:dyDescent="0.2">
      <c r="A595" t="s">
        <v>38</v>
      </c>
      <c r="B595">
        <v>16026</v>
      </c>
      <c r="C595" s="5">
        <v>-156.28</v>
      </c>
      <c r="D595" s="5">
        <v>75.587999999999994</v>
      </c>
      <c r="E595">
        <v>5</v>
      </c>
      <c r="F595">
        <v>-3.3610000000000002</v>
      </c>
    </row>
    <row r="596" spans="1:6" x14ac:dyDescent="0.2">
      <c r="A596" t="s">
        <v>38</v>
      </c>
      <c r="B596">
        <v>16025</v>
      </c>
      <c r="C596" s="5">
        <v>-157.21001000000001</v>
      </c>
      <c r="D596" s="5">
        <v>75.734999999999999</v>
      </c>
      <c r="E596">
        <v>5</v>
      </c>
      <c r="F596">
        <v>-3.3260000000000001</v>
      </c>
    </row>
    <row r="597" spans="1:6" x14ac:dyDescent="0.2">
      <c r="A597" t="s">
        <v>35</v>
      </c>
      <c r="B597">
        <v>21</v>
      </c>
      <c r="C597" s="5">
        <v>-157.5</v>
      </c>
      <c r="D597" s="5">
        <v>74.016999999999996</v>
      </c>
      <c r="E597">
        <v>5</v>
      </c>
      <c r="F597">
        <v>-3.32</v>
      </c>
    </row>
    <row r="598" spans="1:6" x14ac:dyDescent="0.2">
      <c r="A598" t="s">
        <v>32</v>
      </c>
      <c r="B598">
        <v>3</v>
      </c>
      <c r="C598" s="5">
        <v>-131.87620999999999</v>
      </c>
      <c r="D598" s="5">
        <v>71.779200000000003</v>
      </c>
      <c r="E598">
        <v>5</v>
      </c>
      <c r="F598">
        <v>-3.31</v>
      </c>
    </row>
    <row r="599" spans="1:6" x14ac:dyDescent="0.2">
      <c r="A599" t="s">
        <v>16</v>
      </c>
      <c r="B599">
        <v>19030</v>
      </c>
      <c r="C599" s="5">
        <v>-150.31</v>
      </c>
      <c r="D599" s="5">
        <v>71.983999999999995</v>
      </c>
      <c r="E599">
        <v>5</v>
      </c>
      <c r="F599">
        <v>-3.2749999999999999</v>
      </c>
    </row>
    <row r="600" spans="1:6" x14ac:dyDescent="0.2">
      <c r="A600" t="s">
        <v>38</v>
      </c>
      <c r="B600">
        <v>16045</v>
      </c>
      <c r="C600" s="5">
        <v>-140.09</v>
      </c>
      <c r="D600" s="5">
        <v>77.918999999999997</v>
      </c>
      <c r="E600">
        <v>5</v>
      </c>
      <c r="F600">
        <v>-3.2530000000000001</v>
      </c>
    </row>
    <row r="601" spans="1:6" x14ac:dyDescent="0.2">
      <c r="A601" t="s">
        <v>8</v>
      </c>
      <c r="B601">
        <v>32004</v>
      </c>
      <c r="C601" s="5">
        <v>-133.89999</v>
      </c>
      <c r="D601" s="5">
        <v>71.450999999999993</v>
      </c>
      <c r="E601">
        <v>5</v>
      </c>
      <c r="F601">
        <v>-3.24</v>
      </c>
    </row>
    <row r="602" spans="1:6" x14ac:dyDescent="0.2">
      <c r="A602" t="s">
        <v>10</v>
      </c>
      <c r="B602">
        <v>22003</v>
      </c>
      <c r="C602" s="5">
        <v>-131.75998999999999</v>
      </c>
      <c r="D602" s="5">
        <v>71.828000000000003</v>
      </c>
      <c r="E602">
        <v>5</v>
      </c>
      <c r="F602">
        <v>-3.2370999999999999</v>
      </c>
    </row>
    <row r="603" spans="1:6" x14ac:dyDescent="0.2">
      <c r="A603" t="s">
        <v>16</v>
      </c>
      <c r="B603">
        <v>19102</v>
      </c>
      <c r="C603" s="5">
        <v>-134.30000000000001</v>
      </c>
      <c r="D603" s="5">
        <v>72.271000000000001</v>
      </c>
      <c r="E603">
        <v>5</v>
      </c>
      <c r="F603">
        <v>-3.226</v>
      </c>
    </row>
    <row r="604" spans="1:6" x14ac:dyDescent="0.2">
      <c r="A604" t="s">
        <v>38</v>
      </c>
      <c r="B604">
        <v>16014</v>
      </c>
      <c r="C604" s="5">
        <v>-139.97999999999999</v>
      </c>
      <c r="D604" s="5">
        <v>71.998000000000005</v>
      </c>
      <c r="E604">
        <v>5</v>
      </c>
      <c r="F604">
        <v>-3.2029999999999998</v>
      </c>
    </row>
    <row r="605" spans="1:6" x14ac:dyDescent="0.2">
      <c r="A605" t="s">
        <v>16</v>
      </c>
      <c r="B605">
        <v>19056</v>
      </c>
      <c r="C605" s="5">
        <v>-154.00998999999999</v>
      </c>
      <c r="D605" s="5">
        <v>78.328999999999994</v>
      </c>
      <c r="E605">
        <v>5</v>
      </c>
      <c r="F605">
        <v>-3.1869999999999998</v>
      </c>
    </row>
    <row r="606" spans="1:6" x14ac:dyDescent="0.2">
      <c r="A606" t="s">
        <v>33</v>
      </c>
      <c r="B606">
        <v>15006</v>
      </c>
      <c r="C606" s="5">
        <v>-131.82001</v>
      </c>
      <c r="D606" s="5">
        <v>71.769000000000005</v>
      </c>
      <c r="E606">
        <v>5</v>
      </c>
      <c r="F606">
        <v>-3.1819999999999999</v>
      </c>
    </row>
    <row r="607" spans="1:6" x14ac:dyDescent="0.2">
      <c r="A607" t="s">
        <v>7</v>
      </c>
      <c r="B607">
        <v>338</v>
      </c>
      <c r="C607" s="5">
        <v>-135.03998999999999</v>
      </c>
      <c r="D607" s="5">
        <v>85.703999999999994</v>
      </c>
      <c r="E607">
        <v>5</v>
      </c>
      <c r="F607">
        <v>-3.177</v>
      </c>
    </row>
    <row r="608" spans="1:6" x14ac:dyDescent="0.2">
      <c r="A608" t="s">
        <v>14</v>
      </c>
      <c r="B608">
        <v>2</v>
      </c>
      <c r="C608" s="5">
        <v>-168.53</v>
      </c>
      <c r="D608" s="5">
        <v>75.947999999999993</v>
      </c>
      <c r="E608">
        <v>5</v>
      </c>
      <c r="F608">
        <v>-3.17</v>
      </c>
    </row>
    <row r="609" spans="1:6" x14ac:dyDescent="0.2">
      <c r="A609" t="s">
        <v>16</v>
      </c>
      <c r="B609">
        <v>19005</v>
      </c>
      <c r="C609" s="5">
        <v>-129.97</v>
      </c>
      <c r="D609" s="5">
        <v>73.777000000000001</v>
      </c>
      <c r="E609">
        <v>5</v>
      </c>
      <c r="F609">
        <v>-3.1539999999999999</v>
      </c>
    </row>
    <row r="610" spans="1:6" x14ac:dyDescent="0.2">
      <c r="A610" t="s">
        <v>16</v>
      </c>
      <c r="B610">
        <v>19057</v>
      </c>
      <c r="C610" s="5">
        <v>-154.32001</v>
      </c>
      <c r="D610" s="5">
        <v>78.337000000000003</v>
      </c>
      <c r="E610">
        <v>5</v>
      </c>
      <c r="F610">
        <v>-3.1339999999999999</v>
      </c>
    </row>
    <row r="611" spans="1:6" x14ac:dyDescent="0.2">
      <c r="A611" t="s">
        <v>16</v>
      </c>
      <c r="B611">
        <v>19027</v>
      </c>
      <c r="C611" s="5">
        <v>-151.66</v>
      </c>
      <c r="D611" s="5">
        <v>71.501999999999995</v>
      </c>
      <c r="E611">
        <v>5</v>
      </c>
      <c r="F611">
        <v>-3.1230000000000002</v>
      </c>
    </row>
    <row r="612" spans="1:6" x14ac:dyDescent="0.2">
      <c r="A612" t="s">
        <v>8</v>
      </c>
      <c r="B612">
        <v>32043</v>
      </c>
      <c r="C612" s="5">
        <v>-124.53999</v>
      </c>
      <c r="D612" s="5">
        <v>71.483000000000004</v>
      </c>
      <c r="E612">
        <v>5</v>
      </c>
      <c r="F612">
        <v>-3.04</v>
      </c>
    </row>
    <row r="613" spans="1:6" x14ac:dyDescent="0.2">
      <c r="A613" t="s">
        <v>10</v>
      </c>
      <c r="B613">
        <v>22044</v>
      </c>
      <c r="C613" s="5">
        <v>-149.99001000000001</v>
      </c>
      <c r="D613" s="5">
        <v>83.028999999999996</v>
      </c>
      <c r="E613">
        <v>5</v>
      </c>
      <c r="F613">
        <v>-3.0146000000000002</v>
      </c>
    </row>
    <row r="614" spans="1:6" x14ac:dyDescent="0.2">
      <c r="A614" t="s">
        <v>16</v>
      </c>
      <c r="B614">
        <v>19026</v>
      </c>
      <c r="C614" s="5">
        <v>-151.80000000000001</v>
      </c>
      <c r="D614" s="5">
        <v>71.465000000000003</v>
      </c>
      <c r="E614">
        <v>5</v>
      </c>
      <c r="F614">
        <v>-2.9740000000000002</v>
      </c>
    </row>
    <row r="615" spans="1:6" x14ac:dyDescent="0.2">
      <c r="A615" t="s">
        <v>38</v>
      </c>
      <c r="B615">
        <v>16039</v>
      </c>
      <c r="C615" s="5">
        <v>-153.21001000000001</v>
      </c>
      <c r="D615" s="5">
        <v>78.301000000000002</v>
      </c>
      <c r="E615">
        <v>5</v>
      </c>
      <c r="F615">
        <v>-2.887</v>
      </c>
    </row>
    <row r="616" spans="1:6" x14ac:dyDescent="0.2">
      <c r="A616" t="s">
        <v>33</v>
      </c>
      <c r="B616">
        <v>15016</v>
      </c>
      <c r="C616" s="5">
        <v>-149.99001000000001</v>
      </c>
      <c r="D616" s="5">
        <v>73.001999999999995</v>
      </c>
      <c r="E616">
        <v>5</v>
      </c>
      <c r="F616">
        <v>-2.8818999999999999</v>
      </c>
    </row>
    <row r="617" spans="1:6" x14ac:dyDescent="0.2">
      <c r="A617" t="s">
        <v>38</v>
      </c>
      <c r="B617">
        <v>16012</v>
      </c>
      <c r="C617" s="5">
        <v>-131.78</v>
      </c>
      <c r="D617" s="5">
        <v>71.816999999999993</v>
      </c>
      <c r="E617">
        <v>5</v>
      </c>
      <c r="F617">
        <v>-2.867</v>
      </c>
    </row>
    <row r="618" spans="1:6" x14ac:dyDescent="0.2">
      <c r="A618" t="s">
        <v>11</v>
      </c>
      <c r="B618">
        <v>26003</v>
      </c>
      <c r="C618" s="5">
        <v>-133.69999999999999</v>
      </c>
      <c r="D618" s="5">
        <v>70.688000000000002</v>
      </c>
      <c r="E618">
        <v>5</v>
      </c>
      <c r="F618">
        <v>-2.67</v>
      </c>
    </row>
    <row r="619" spans="1:6" x14ac:dyDescent="0.2">
      <c r="A619" t="s">
        <v>31</v>
      </c>
      <c r="B619">
        <v>73</v>
      </c>
      <c r="C619" s="5">
        <v>-66.460999999999999</v>
      </c>
      <c r="D619" s="5">
        <v>84.902000000000001</v>
      </c>
      <c r="E619">
        <v>5</v>
      </c>
      <c r="F619">
        <v>-2.65</v>
      </c>
    </row>
    <row r="620" spans="1:6" x14ac:dyDescent="0.2">
      <c r="A620" t="s">
        <v>31</v>
      </c>
      <c r="B620">
        <v>63</v>
      </c>
      <c r="C620" s="5">
        <v>-68.703000000000003</v>
      </c>
      <c r="D620" s="5">
        <v>85.933000000000007</v>
      </c>
      <c r="E620">
        <v>5</v>
      </c>
      <c r="F620">
        <v>-2.63</v>
      </c>
    </row>
    <row r="621" spans="1:6" x14ac:dyDescent="0.2">
      <c r="A621" t="s">
        <v>16</v>
      </c>
      <c r="B621">
        <v>19023</v>
      </c>
      <c r="C621" s="5">
        <v>-152.22</v>
      </c>
      <c r="D621" s="5">
        <v>71.325999999999993</v>
      </c>
      <c r="E621">
        <v>5</v>
      </c>
      <c r="F621">
        <v>-2.496</v>
      </c>
    </row>
    <row r="622" spans="1:6" x14ac:dyDescent="0.2">
      <c r="A622" t="s">
        <v>22</v>
      </c>
      <c r="B622">
        <v>21</v>
      </c>
      <c r="C622" s="5">
        <v>-62.767519999999998</v>
      </c>
      <c r="D622" s="5">
        <v>67.623800000000003</v>
      </c>
      <c r="E622">
        <v>5</v>
      </c>
      <c r="F622">
        <v>-2.4300000000000002</v>
      </c>
    </row>
    <row r="623" spans="1:6" x14ac:dyDescent="0.2">
      <c r="A623" t="s">
        <v>16</v>
      </c>
      <c r="B623">
        <v>19025</v>
      </c>
      <c r="C623" s="5">
        <v>-152.03998999999999</v>
      </c>
      <c r="D623" s="5">
        <v>71.400999999999996</v>
      </c>
      <c r="E623">
        <v>5</v>
      </c>
      <c r="F623">
        <v>-2.4180000000000001</v>
      </c>
    </row>
    <row r="624" spans="1:6" x14ac:dyDescent="0.2">
      <c r="A624" t="s">
        <v>38</v>
      </c>
      <c r="B624">
        <v>16018</v>
      </c>
      <c r="C624" s="5">
        <v>-152.21001000000001</v>
      </c>
      <c r="D624" s="5">
        <v>71.33</v>
      </c>
      <c r="E624">
        <v>5</v>
      </c>
      <c r="F624">
        <v>-2.2490000000000001</v>
      </c>
    </row>
    <row r="625" spans="1:6" x14ac:dyDescent="0.2">
      <c r="A625" t="s">
        <v>28</v>
      </c>
      <c r="B625">
        <v>26</v>
      </c>
      <c r="C625" s="5">
        <v>-62.616909999999997</v>
      </c>
      <c r="D625" s="5">
        <v>67.680800000000005</v>
      </c>
      <c r="E625">
        <v>5</v>
      </c>
      <c r="F625">
        <v>-2.17</v>
      </c>
    </row>
    <row r="626" spans="1:6" x14ac:dyDescent="0.2">
      <c r="A626" t="s">
        <v>7</v>
      </c>
      <c r="B626">
        <v>309</v>
      </c>
      <c r="C626" s="5">
        <v>104.79</v>
      </c>
      <c r="D626" s="5">
        <v>87.046000000000006</v>
      </c>
      <c r="E626">
        <v>5</v>
      </c>
      <c r="F626">
        <v>-2.1259999999999999</v>
      </c>
    </row>
    <row r="627" spans="1:6" x14ac:dyDescent="0.2">
      <c r="A627" t="s">
        <v>24</v>
      </c>
      <c r="B627">
        <v>15</v>
      </c>
      <c r="C627" s="5">
        <v>-60.482480000000002</v>
      </c>
      <c r="D627" s="5">
        <v>66.728200000000001</v>
      </c>
      <c r="E627">
        <v>5</v>
      </c>
      <c r="F627">
        <v>-2.09</v>
      </c>
    </row>
    <row r="628" spans="1:6" x14ac:dyDescent="0.2">
      <c r="A628" t="s">
        <v>7</v>
      </c>
      <c r="B628">
        <v>316</v>
      </c>
      <c r="C628" s="5">
        <v>139.62</v>
      </c>
      <c r="D628" s="5">
        <v>88.177000000000007</v>
      </c>
      <c r="E628">
        <v>5</v>
      </c>
      <c r="F628">
        <v>-2.0649999999999999</v>
      </c>
    </row>
    <row r="629" spans="1:6" x14ac:dyDescent="0.2">
      <c r="A629" t="s">
        <v>12</v>
      </c>
      <c r="B629">
        <v>25</v>
      </c>
      <c r="C629" s="5">
        <v>-60.973509999999997</v>
      </c>
      <c r="D629" s="5">
        <v>66.674499999999995</v>
      </c>
      <c r="E629">
        <v>5</v>
      </c>
      <c r="F629">
        <v>-2.06</v>
      </c>
    </row>
    <row r="630" spans="1:6" x14ac:dyDescent="0.2">
      <c r="A630" t="s">
        <v>12</v>
      </c>
      <c r="B630">
        <v>26</v>
      </c>
      <c r="C630" s="5">
        <v>-60.81232</v>
      </c>
      <c r="D630" s="5">
        <v>66.695300000000003</v>
      </c>
      <c r="E630">
        <v>5</v>
      </c>
      <c r="F630">
        <v>-2.0099999999999998</v>
      </c>
    </row>
    <row r="631" spans="1:6" x14ac:dyDescent="0.2">
      <c r="A631" t="s">
        <v>25</v>
      </c>
      <c r="B631">
        <v>16</v>
      </c>
      <c r="C631" s="5">
        <v>-60.811799999999998</v>
      </c>
      <c r="D631" s="5">
        <v>66.691800000000001</v>
      </c>
      <c r="E631">
        <v>5</v>
      </c>
      <c r="F631">
        <v>-1.99</v>
      </c>
    </row>
    <row r="632" spans="1:6" x14ac:dyDescent="0.2">
      <c r="A632" t="s">
        <v>28</v>
      </c>
      <c r="B632">
        <v>28</v>
      </c>
      <c r="C632" s="5">
        <v>-62.373899999999999</v>
      </c>
      <c r="D632" s="5">
        <v>67.767499999999998</v>
      </c>
      <c r="E632">
        <v>5</v>
      </c>
      <c r="F632">
        <v>-1.97</v>
      </c>
    </row>
    <row r="633" spans="1:6" x14ac:dyDescent="0.2">
      <c r="A633" t="s">
        <v>25</v>
      </c>
      <c r="B633">
        <v>18</v>
      </c>
      <c r="C633" s="5">
        <v>-60.97101</v>
      </c>
      <c r="D633" s="5">
        <v>66.669499999999999</v>
      </c>
      <c r="E633">
        <v>5</v>
      </c>
      <c r="F633">
        <v>-1.96</v>
      </c>
    </row>
    <row r="634" spans="1:6" x14ac:dyDescent="0.2">
      <c r="A634" t="s">
        <v>25</v>
      </c>
      <c r="B634">
        <v>12</v>
      </c>
      <c r="C634" s="5">
        <v>-59.057009999999998</v>
      </c>
      <c r="D634" s="5">
        <v>66.852000000000004</v>
      </c>
      <c r="E634">
        <v>5</v>
      </c>
      <c r="F634">
        <v>-1.93</v>
      </c>
    </row>
    <row r="635" spans="1:6" x14ac:dyDescent="0.2">
      <c r="A635" t="s">
        <v>22</v>
      </c>
      <c r="B635">
        <v>58</v>
      </c>
      <c r="C635" s="5">
        <v>-60.311709999999998</v>
      </c>
      <c r="D635" s="5">
        <v>66.249799999999993</v>
      </c>
      <c r="E635">
        <v>5</v>
      </c>
      <c r="F635">
        <v>-1.9</v>
      </c>
    </row>
    <row r="636" spans="1:6" x14ac:dyDescent="0.2">
      <c r="A636" t="s">
        <v>25</v>
      </c>
      <c r="B636">
        <v>25</v>
      </c>
      <c r="C636" s="5">
        <v>-61.488799999999998</v>
      </c>
      <c r="D636" s="5">
        <v>68.177199999999999</v>
      </c>
      <c r="E636">
        <v>5</v>
      </c>
      <c r="F636">
        <v>-1.89</v>
      </c>
    </row>
    <row r="637" spans="1:6" x14ac:dyDescent="0.2">
      <c r="A637" t="s">
        <v>12</v>
      </c>
      <c r="B637">
        <v>29</v>
      </c>
      <c r="C637" s="5">
        <v>-60.036709999999999</v>
      </c>
      <c r="D637" s="5">
        <v>66.759799999999998</v>
      </c>
      <c r="E637">
        <v>5</v>
      </c>
      <c r="F637">
        <v>-1.88</v>
      </c>
    </row>
    <row r="638" spans="1:6" x14ac:dyDescent="0.2">
      <c r="A638" t="s">
        <v>27</v>
      </c>
      <c r="B638">
        <v>28</v>
      </c>
      <c r="C638" s="5">
        <v>-61.48471</v>
      </c>
      <c r="D638" s="5">
        <v>68.177999999999997</v>
      </c>
      <c r="E638">
        <v>5</v>
      </c>
      <c r="F638">
        <v>-1.86</v>
      </c>
    </row>
    <row r="639" spans="1:6" x14ac:dyDescent="0.2">
      <c r="A639" t="s">
        <v>12</v>
      </c>
      <c r="B639">
        <v>27</v>
      </c>
      <c r="C639" s="5">
        <v>-60.480499999999999</v>
      </c>
      <c r="D639" s="5">
        <v>66.732299999999995</v>
      </c>
      <c r="E639">
        <v>5</v>
      </c>
      <c r="F639">
        <v>-1.84</v>
      </c>
    </row>
    <row r="640" spans="1:6" x14ac:dyDescent="0.2">
      <c r="A640" t="s">
        <v>12</v>
      </c>
      <c r="B640">
        <v>19</v>
      </c>
      <c r="C640" s="5">
        <v>-57.661320000000003</v>
      </c>
      <c r="D640" s="5">
        <v>66.974800000000002</v>
      </c>
      <c r="E640">
        <v>5</v>
      </c>
      <c r="F640">
        <v>-1.73</v>
      </c>
    </row>
    <row r="641" spans="1:6" x14ac:dyDescent="0.2">
      <c r="A641" t="s">
        <v>28</v>
      </c>
      <c r="B641">
        <v>34</v>
      </c>
      <c r="C641" s="5">
        <v>-60.509700000000002</v>
      </c>
      <c r="D641" s="5">
        <v>68.401700000000005</v>
      </c>
      <c r="E641">
        <v>5</v>
      </c>
      <c r="F641">
        <v>-1.72</v>
      </c>
    </row>
    <row r="642" spans="1:6" x14ac:dyDescent="0.2">
      <c r="A642" t="s">
        <v>11</v>
      </c>
      <c r="B642">
        <v>26004</v>
      </c>
      <c r="C642" s="5">
        <v>-133.88</v>
      </c>
      <c r="D642" s="5">
        <v>70.923000000000002</v>
      </c>
      <c r="E642">
        <v>5</v>
      </c>
      <c r="F642">
        <v>-1.71</v>
      </c>
    </row>
    <row r="643" spans="1:6" x14ac:dyDescent="0.2">
      <c r="A643" t="s">
        <v>25</v>
      </c>
      <c r="B643">
        <v>9</v>
      </c>
      <c r="C643" s="5">
        <v>-57.358800000000002</v>
      </c>
      <c r="D643" s="5">
        <v>67.012299999999996</v>
      </c>
      <c r="E643">
        <v>5</v>
      </c>
      <c r="F643">
        <v>-1.27</v>
      </c>
    </row>
    <row r="644" spans="1:6" x14ac:dyDescent="0.2">
      <c r="A644" t="s">
        <v>22</v>
      </c>
      <c r="B644">
        <v>50</v>
      </c>
      <c r="C644" s="5">
        <v>-57.322510000000001</v>
      </c>
      <c r="D644" s="5">
        <v>66.247200000000007</v>
      </c>
      <c r="E644">
        <v>5</v>
      </c>
      <c r="F644">
        <v>-1.1399999999999999</v>
      </c>
    </row>
    <row r="645" spans="1:6" x14ac:dyDescent="0.2">
      <c r="A645" t="s">
        <v>24</v>
      </c>
      <c r="B645">
        <v>47</v>
      </c>
      <c r="C645" s="5">
        <v>-55.992710000000002</v>
      </c>
      <c r="D645" s="5">
        <v>66.250699999999995</v>
      </c>
      <c r="E645">
        <v>5</v>
      </c>
      <c r="F645">
        <v>-1.1299999999999999</v>
      </c>
    </row>
    <row r="646" spans="1:6" x14ac:dyDescent="0.2">
      <c r="A646" t="s">
        <v>22</v>
      </c>
      <c r="B646">
        <v>16</v>
      </c>
      <c r="C646" s="5">
        <v>-57.673490000000001</v>
      </c>
      <c r="D646" s="5">
        <v>66.98</v>
      </c>
      <c r="E646">
        <v>5</v>
      </c>
      <c r="F646">
        <v>-0.98</v>
      </c>
    </row>
    <row r="647" spans="1:6" x14ac:dyDescent="0.2">
      <c r="A647" t="s">
        <v>28</v>
      </c>
      <c r="B647">
        <v>46</v>
      </c>
      <c r="C647" s="5">
        <v>-54.896389999999997</v>
      </c>
      <c r="D647" s="5">
        <v>69.099400000000003</v>
      </c>
      <c r="E647">
        <v>5</v>
      </c>
      <c r="F647">
        <v>-0.74</v>
      </c>
    </row>
    <row r="648" spans="1:6" x14ac:dyDescent="0.2">
      <c r="A648" t="s">
        <v>25</v>
      </c>
      <c r="B648">
        <v>8</v>
      </c>
      <c r="C648" s="5">
        <v>-57.038789999999999</v>
      </c>
      <c r="D648" s="5">
        <v>67.039199999999994</v>
      </c>
      <c r="E648">
        <v>5</v>
      </c>
      <c r="F648">
        <v>-0.67</v>
      </c>
    </row>
    <row r="649" spans="1:6" x14ac:dyDescent="0.2">
      <c r="A649" t="s">
        <v>25</v>
      </c>
      <c r="B649">
        <v>6</v>
      </c>
      <c r="C649" s="5">
        <v>-56.316189999999999</v>
      </c>
      <c r="D649" s="5">
        <v>67.108199999999997</v>
      </c>
      <c r="E649">
        <v>5</v>
      </c>
      <c r="F649">
        <v>-0.62</v>
      </c>
    </row>
    <row r="650" spans="1:6" x14ac:dyDescent="0.2">
      <c r="A650" t="s">
        <v>28</v>
      </c>
      <c r="B650">
        <v>44</v>
      </c>
      <c r="C650" s="5">
        <v>-56.304409999999997</v>
      </c>
      <c r="D650" s="5">
        <v>68.921400000000006</v>
      </c>
      <c r="E650">
        <v>5</v>
      </c>
      <c r="F650">
        <v>-0.59</v>
      </c>
    </row>
    <row r="651" spans="1:6" x14ac:dyDescent="0.2">
      <c r="A651" t="s">
        <v>28</v>
      </c>
      <c r="B651">
        <v>42</v>
      </c>
      <c r="C651" s="5">
        <v>-57.702509999999997</v>
      </c>
      <c r="D651" s="5">
        <v>68.749700000000004</v>
      </c>
      <c r="E651">
        <v>5</v>
      </c>
      <c r="F651">
        <v>-0.57999999999999996</v>
      </c>
    </row>
    <row r="652" spans="1:6" x14ac:dyDescent="0.2">
      <c r="A652" t="s">
        <v>29</v>
      </c>
      <c r="B652">
        <v>202</v>
      </c>
      <c r="C652" s="5">
        <v>18.692</v>
      </c>
      <c r="D652" s="5">
        <v>77.510000000000005</v>
      </c>
      <c r="E652">
        <v>5</v>
      </c>
      <c r="F652">
        <v>-0.20599999999999999</v>
      </c>
    </row>
    <row r="653" spans="1:6" x14ac:dyDescent="0.2">
      <c r="A653" t="s">
        <v>7</v>
      </c>
      <c r="B653">
        <v>276</v>
      </c>
      <c r="C653" s="5">
        <v>68.959999999999994</v>
      </c>
      <c r="D653" s="5">
        <v>82.084000000000003</v>
      </c>
      <c r="E653">
        <v>5</v>
      </c>
      <c r="F653">
        <v>-0.193</v>
      </c>
    </row>
    <row r="654" spans="1:6" x14ac:dyDescent="0.2">
      <c r="A654" t="s">
        <v>29</v>
      </c>
      <c r="B654">
        <v>63</v>
      </c>
      <c r="C654" s="5">
        <v>26.503</v>
      </c>
      <c r="D654" s="5">
        <v>78.3</v>
      </c>
      <c r="E654">
        <v>5</v>
      </c>
      <c r="F654">
        <v>-0.159</v>
      </c>
    </row>
    <row r="655" spans="1:6" x14ac:dyDescent="0.2">
      <c r="A655" t="s">
        <v>29</v>
      </c>
      <c r="B655">
        <v>46</v>
      </c>
      <c r="C655" s="5">
        <v>30.2</v>
      </c>
      <c r="D655" s="5">
        <v>79.569999999999993</v>
      </c>
      <c r="E655">
        <v>5</v>
      </c>
      <c r="F655">
        <v>-0.155</v>
      </c>
    </row>
    <row r="656" spans="1:6" x14ac:dyDescent="0.2">
      <c r="A656" t="s">
        <v>29</v>
      </c>
      <c r="B656">
        <v>60</v>
      </c>
      <c r="C656" s="5">
        <v>22.355</v>
      </c>
      <c r="D656" s="5">
        <v>78.92</v>
      </c>
      <c r="E656">
        <v>5</v>
      </c>
      <c r="F656">
        <v>-0.14299999999999999</v>
      </c>
    </row>
    <row r="657" spans="1:6" x14ac:dyDescent="0.2">
      <c r="A657" t="s">
        <v>29</v>
      </c>
      <c r="B657">
        <v>83</v>
      </c>
      <c r="C657" s="5">
        <v>19.198</v>
      </c>
      <c r="D657" s="5">
        <v>78.08</v>
      </c>
      <c r="E657">
        <v>5</v>
      </c>
      <c r="F657">
        <v>-0.14199999999999999</v>
      </c>
    </row>
    <row r="658" spans="1:6" x14ac:dyDescent="0.2">
      <c r="A658" t="s">
        <v>29</v>
      </c>
      <c r="B658">
        <v>41</v>
      </c>
      <c r="C658" s="5">
        <v>31.931999999999999</v>
      </c>
      <c r="D658" s="5">
        <v>79.27</v>
      </c>
      <c r="E658">
        <v>5</v>
      </c>
      <c r="F658">
        <v>-8.3000000000000004E-2</v>
      </c>
    </row>
    <row r="659" spans="1:6" x14ac:dyDescent="0.2">
      <c r="A659" t="s">
        <v>7</v>
      </c>
      <c r="B659">
        <v>271</v>
      </c>
      <c r="C659" s="5">
        <v>60.795000000000002</v>
      </c>
      <c r="D659" s="5">
        <v>82.503</v>
      </c>
      <c r="E659">
        <v>5</v>
      </c>
      <c r="F659">
        <v>-7.0999999999999994E-2</v>
      </c>
    </row>
    <row r="660" spans="1:6" x14ac:dyDescent="0.2">
      <c r="A660" t="s">
        <v>29</v>
      </c>
      <c r="B660">
        <v>170</v>
      </c>
      <c r="C660" s="5">
        <v>24.736999999999998</v>
      </c>
      <c r="D660" s="5">
        <v>78.45</v>
      </c>
      <c r="E660">
        <v>5</v>
      </c>
      <c r="F660">
        <v>-4.3999999999999997E-2</v>
      </c>
    </row>
    <row r="661" spans="1:6" x14ac:dyDescent="0.2">
      <c r="A661" t="s">
        <v>29</v>
      </c>
      <c r="B661">
        <v>187</v>
      </c>
      <c r="C661" s="5">
        <v>19.052</v>
      </c>
      <c r="D661" s="5">
        <v>76.64</v>
      </c>
      <c r="E661">
        <v>5</v>
      </c>
      <c r="F661">
        <v>4.0000000000000001E-3</v>
      </c>
    </row>
    <row r="662" spans="1:6" x14ac:dyDescent="0.2">
      <c r="A662" t="s">
        <v>29</v>
      </c>
      <c r="B662">
        <v>57</v>
      </c>
      <c r="C662" s="5">
        <v>23.472999999999999</v>
      </c>
      <c r="D662" s="5">
        <v>79.150000000000006</v>
      </c>
      <c r="E662">
        <v>5</v>
      </c>
      <c r="F662">
        <v>1.4999999999999999E-2</v>
      </c>
    </row>
    <row r="663" spans="1:6" x14ac:dyDescent="0.2">
      <c r="A663" t="s">
        <v>7</v>
      </c>
      <c r="B663">
        <v>266</v>
      </c>
      <c r="C663" s="5">
        <v>61.741</v>
      </c>
      <c r="D663" s="5">
        <v>83.138000000000005</v>
      </c>
      <c r="E663">
        <v>5</v>
      </c>
      <c r="F663">
        <v>3.1E-2</v>
      </c>
    </row>
    <row r="664" spans="1:6" x14ac:dyDescent="0.2">
      <c r="A664" t="s">
        <v>29</v>
      </c>
      <c r="B664">
        <v>56</v>
      </c>
      <c r="C664" s="5">
        <v>24.007999999999999</v>
      </c>
      <c r="D664" s="5">
        <v>79.09</v>
      </c>
      <c r="E664">
        <v>5</v>
      </c>
      <c r="F664">
        <v>3.5999999999999997E-2</v>
      </c>
    </row>
    <row r="665" spans="1:6" x14ac:dyDescent="0.2">
      <c r="A665" t="s">
        <v>7</v>
      </c>
      <c r="B665">
        <v>236</v>
      </c>
      <c r="C665" s="5">
        <v>34</v>
      </c>
      <c r="D665" s="5">
        <v>77.497</v>
      </c>
      <c r="E665">
        <v>5</v>
      </c>
      <c r="F665">
        <v>4.8000000000000001E-2</v>
      </c>
    </row>
    <row r="666" spans="1:6" x14ac:dyDescent="0.2">
      <c r="A666" t="s">
        <v>34</v>
      </c>
      <c r="B666">
        <v>582</v>
      </c>
      <c r="C666" s="5">
        <v>29.981999999999999</v>
      </c>
      <c r="D666" s="5">
        <v>81.415000000000006</v>
      </c>
      <c r="E666">
        <v>5</v>
      </c>
      <c r="F666">
        <v>0.2</v>
      </c>
    </row>
    <row r="667" spans="1:6" x14ac:dyDescent="0.2">
      <c r="A667" t="s">
        <v>7</v>
      </c>
      <c r="B667">
        <v>239</v>
      </c>
      <c r="C667" s="5">
        <v>33.984000000000002</v>
      </c>
      <c r="D667" s="5">
        <v>80.992999999999995</v>
      </c>
      <c r="E667">
        <v>5</v>
      </c>
      <c r="F667">
        <v>0.222</v>
      </c>
    </row>
    <row r="668" spans="1:6" x14ac:dyDescent="0.2">
      <c r="A668" t="s">
        <v>34</v>
      </c>
      <c r="B668">
        <v>581</v>
      </c>
      <c r="C668" s="5">
        <v>30.007999999999999</v>
      </c>
      <c r="D668" s="5">
        <v>81.165000000000006</v>
      </c>
      <c r="E668">
        <v>5</v>
      </c>
      <c r="F668">
        <v>0.89</v>
      </c>
    </row>
    <row r="669" spans="1:6" x14ac:dyDescent="0.2">
      <c r="A669" t="s">
        <v>26</v>
      </c>
      <c r="B669">
        <v>29</v>
      </c>
      <c r="C669" s="5">
        <v>102.17</v>
      </c>
      <c r="D669" s="5">
        <v>77.692999999999998</v>
      </c>
      <c r="E669">
        <v>5.0460000000000003</v>
      </c>
      <c r="F669">
        <v>-2.57</v>
      </c>
    </row>
    <row r="670" spans="1:6" x14ac:dyDescent="0.2">
      <c r="A670" t="s">
        <v>26</v>
      </c>
      <c r="B670">
        <v>9</v>
      </c>
      <c r="C670" s="5">
        <v>30.516999999999999</v>
      </c>
      <c r="D670" s="5">
        <v>81.533000000000001</v>
      </c>
      <c r="E670">
        <v>5.0460000000000003</v>
      </c>
      <c r="F670">
        <v>-0.01</v>
      </c>
    </row>
    <row r="671" spans="1:6" x14ac:dyDescent="0.2">
      <c r="A671" t="s">
        <v>4</v>
      </c>
      <c r="B671">
        <v>69</v>
      </c>
      <c r="C671" s="5">
        <v>-142.13</v>
      </c>
      <c r="D671" s="5">
        <v>72.489999999999995</v>
      </c>
      <c r="E671">
        <v>5.0999999999999996</v>
      </c>
      <c r="F671">
        <v>-3.68</v>
      </c>
    </row>
    <row r="672" spans="1:6" x14ac:dyDescent="0.2">
      <c r="A672" t="s">
        <v>35</v>
      </c>
      <c r="B672">
        <v>41</v>
      </c>
      <c r="C672" s="5">
        <v>-174</v>
      </c>
      <c r="D672" s="5">
        <v>75.25</v>
      </c>
      <c r="E672">
        <v>5.0999999999999996</v>
      </c>
      <c r="F672">
        <v>-2.65</v>
      </c>
    </row>
    <row r="673" spans="1:6" x14ac:dyDescent="0.2">
      <c r="A673" t="s">
        <v>4</v>
      </c>
      <c r="B673">
        <v>10</v>
      </c>
      <c r="C673" s="5">
        <v>-156.72</v>
      </c>
      <c r="D673" s="5">
        <v>71.504000000000005</v>
      </c>
      <c r="E673">
        <v>5.0999999999999996</v>
      </c>
      <c r="F673">
        <v>-1.3939999999999999</v>
      </c>
    </row>
    <row r="674" spans="1:6" x14ac:dyDescent="0.2">
      <c r="A674" t="s">
        <v>36</v>
      </c>
      <c r="B674">
        <v>16</v>
      </c>
      <c r="C674" s="5">
        <v>69.7</v>
      </c>
      <c r="D674" s="5">
        <v>87.61</v>
      </c>
      <c r="E674">
        <v>5.1440000000000001</v>
      </c>
      <c r="F674">
        <v>-1.98</v>
      </c>
    </row>
    <row r="675" spans="1:6" x14ac:dyDescent="0.2">
      <c r="A675" t="s">
        <v>26</v>
      </c>
      <c r="B675">
        <v>9</v>
      </c>
      <c r="C675" s="5">
        <v>30.516999999999999</v>
      </c>
      <c r="D675" s="5">
        <v>81.533000000000001</v>
      </c>
      <c r="E675">
        <v>5.1449999999999996</v>
      </c>
      <c r="F675">
        <v>0</v>
      </c>
    </row>
    <row r="676" spans="1:6" x14ac:dyDescent="0.2">
      <c r="A676" t="s">
        <v>4</v>
      </c>
      <c r="B676">
        <v>67</v>
      </c>
      <c r="C676" s="5">
        <v>-146</v>
      </c>
      <c r="D676" s="5">
        <v>72.001999999999995</v>
      </c>
      <c r="E676">
        <v>5.2</v>
      </c>
      <c r="F676">
        <v>-2.899</v>
      </c>
    </row>
    <row r="677" spans="1:6" x14ac:dyDescent="0.2">
      <c r="A677" t="s">
        <v>35</v>
      </c>
      <c r="B677">
        <v>154</v>
      </c>
      <c r="C677" s="5">
        <v>-155.66999999999999</v>
      </c>
      <c r="D677" s="5">
        <v>72</v>
      </c>
      <c r="E677">
        <v>5.2</v>
      </c>
      <c r="F677">
        <v>-2.2799999999999998</v>
      </c>
    </row>
    <row r="678" spans="1:6" x14ac:dyDescent="0.2">
      <c r="A678" t="s">
        <v>35</v>
      </c>
      <c r="B678">
        <v>83</v>
      </c>
      <c r="C678" s="5">
        <v>-165.60001</v>
      </c>
      <c r="D678" s="5">
        <v>76.183999999999997</v>
      </c>
      <c r="E678">
        <v>5.2</v>
      </c>
      <c r="F678">
        <v>-2.11</v>
      </c>
    </row>
    <row r="679" spans="1:6" x14ac:dyDescent="0.2">
      <c r="A679" t="s">
        <v>35</v>
      </c>
      <c r="B679">
        <v>166</v>
      </c>
      <c r="C679" s="5">
        <v>-157.31</v>
      </c>
      <c r="D679" s="5">
        <v>72.700999999999993</v>
      </c>
      <c r="E679">
        <v>5.2</v>
      </c>
      <c r="F679">
        <v>-1.71</v>
      </c>
    </row>
    <row r="680" spans="1:6" x14ac:dyDescent="0.2">
      <c r="A680" t="s">
        <v>35</v>
      </c>
      <c r="B680">
        <v>82</v>
      </c>
      <c r="C680" s="5">
        <v>-163.34</v>
      </c>
      <c r="D680" s="5">
        <v>75.498000000000005</v>
      </c>
      <c r="E680">
        <v>5.3</v>
      </c>
      <c r="F680">
        <v>-3.32</v>
      </c>
    </row>
    <row r="681" spans="1:6" x14ac:dyDescent="0.2">
      <c r="A681" t="s">
        <v>4</v>
      </c>
      <c r="B681">
        <v>139</v>
      </c>
      <c r="C681" s="5">
        <v>-166.97</v>
      </c>
      <c r="D681" s="5">
        <v>75.725999999999999</v>
      </c>
      <c r="E681">
        <v>5.3</v>
      </c>
      <c r="F681">
        <v>-3.3109999999999999</v>
      </c>
    </row>
    <row r="682" spans="1:6" x14ac:dyDescent="0.2">
      <c r="A682" t="s">
        <v>35</v>
      </c>
      <c r="B682">
        <v>62</v>
      </c>
      <c r="C682" s="5">
        <v>-166.91</v>
      </c>
      <c r="D682" s="5">
        <v>75.165999999999997</v>
      </c>
      <c r="E682">
        <v>5.3</v>
      </c>
      <c r="F682">
        <v>-3.22</v>
      </c>
    </row>
    <row r="683" spans="1:6" x14ac:dyDescent="0.2">
      <c r="A683" t="s">
        <v>35</v>
      </c>
      <c r="B683">
        <v>79</v>
      </c>
      <c r="C683" s="5">
        <v>-169.99001000000001</v>
      </c>
      <c r="D683" s="5">
        <v>74.331000000000003</v>
      </c>
      <c r="E683">
        <v>5.3</v>
      </c>
      <c r="F683">
        <v>-3.15</v>
      </c>
    </row>
    <row r="684" spans="1:6" x14ac:dyDescent="0.2">
      <c r="A684" t="s">
        <v>35</v>
      </c>
      <c r="B684">
        <v>112</v>
      </c>
      <c r="C684" s="5">
        <v>-151.97999999999999</v>
      </c>
      <c r="D684" s="5">
        <v>74.007000000000005</v>
      </c>
      <c r="E684">
        <v>5.3</v>
      </c>
      <c r="F684">
        <v>-3.15</v>
      </c>
    </row>
    <row r="685" spans="1:6" x14ac:dyDescent="0.2">
      <c r="A685" t="s">
        <v>35</v>
      </c>
      <c r="B685">
        <v>110</v>
      </c>
      <c r="C685" s="5">
        <v>-154</v>
      </c>
      <c r="D685" s="5">
        <v>74.501000000000005</v>
      </c>
      <c r="E685">
        <v>5.3</v>
      </c>
      <c r="F685">
        <v>-3.12</v>
      </c>
    </row>
    <row r="686" spans="1:6" x14ac:dyDescent="0.2">
      <c r="A686" t="s">
        <v>35</v>
      </c>
      <c r="B686">
        <v>56</v>
      </c>
      <c r="C686" s="5">
        <v>-178</v>
      </c>
      <c r="D686" s="5">
        <v>76.043999999999997</v>
      </c>
      <c r="E686">
        <v>5.3</v>
      </c>
      <c r="F686">
        <v>-2.04</v>
      </c>
    </row>
    <row r="687" spans="1:6" x14ac:dyDescent="0.2">
      <c r="A687" t="s">
        <v>35</v>
      </c>
      <c r="B687">
        <v>98</v>
      </c>
      <c r="C687" s="5">
        <v>-161.66</v>
      </c>
      <c r="D687" s="5">
        <v>75.917000000000002</v>
      </c>
      <c r="E687">
        <v>5.4</v>
      </c>
      <c r="F687">
        <v>-3.45</v>
      </c>
    </row>
    <row r="688" spans="1:6" x14ac:dyDescent="0.2">
      <c r="A688" t="s">
        <v>35</v>
      </c>
      <c r="B688">
        <v>124</v>
      </c>
      <c r="C688" s="5">
        <v>-162</v>
      </c>
      <c r="D688" s="5">
        <v>75.007000000000005</v>
      </c>
      <c r="E688">
        <v>5.4</v>
      </c>
      <c r="F688">
        <v>-3.11</v>
      </c>
    </row>
    <row r="689" spans="1:6" x14ac:dyDescent="0.2">
      <c r="A689" t="s">
        <v>35</v>
      </c>
      <c r="B689">
        <v>78</v>
      </c>
      <c r="C689" s="5">
        <v>-168.83</v>
      </c>
      <c r="D689" s="5">
        <v>74.001999999999995</v>
      </c>
      <c r="E689">
        <v>5.4</v>
      </c>
      <c r="F689">
        <v>-2.95</v>
      </c>
    </row>
    <row r="690" spans="1:6" x14ac:dyDescent="0.2">
      <c r="A690" t="s">
        <v>35</v>
      </c>
      <c r="B690">
        <v>63</v>
      </c>
      <c r="C690" s="5">
        <v>-165.75</v>
      </c>
      <c r="D690" s="5">
        <v>74.998999999999995</v>
      </c>
      <c r="E690">
        <v>5.5</v>
      </c>
      <c r="F690">
        <v>-3.23</v>
      </c>
    </row>
    <row r="691" spans="1:6" x14ac:dyDescent="0.2">
      <c r="A691" t="s">
        <v>35</v>
      </c>
      <c r="B691">
        <v>116</v>
      </c>
      <c r="C691" s="5">
        <v>-154</v>
      </c>
      <c r="D691" s="5">
        <v>73.501000000000005</v>
      </c>
      <c r="E691">
        <v>5.5</v>
      </c>
      <c r="F691">
        <v>-3.23</v>
      </c>
    </row>
    <row r="692" spans="1:6" x14ac:dyDescent="0.2">
      <c r="A692" t="s">
        <v>35</v>
      </c>
      <c r="B692">
        <v>49</v>
      </c>
      <c r="C692" s="5">
        <v>-177.88</v>
      </c>
      <c r="D692" s="5">
        <v>75.451999999999998</v>
      </c>
      <c r="E692">
        <v>5.5</v>
      </c>
      <c r="F692">
        <v>-2.25</v>
      </c>
    </row>
    <row r="693" spans="1:6" x14ac:dyDescent="0.2">
      <c r="A693" t="s">
        <v>35</v>
      </c>
      <c r="B693">
        <v>160</v>
      </c>
      <c r="C693" s="5">
        <v>-153.83000000000001</v>
      </c>
      <c r="D693" s="5">
        <v>71.86</v>
      </c>
      <c r="E693">
        <v>5.5</v>
      </c>
      <c r="F693">
        <v>-2</v>
      </c>
    </row>
    <row r="694" spans="1:6" x14ac:dyDescent="0.2">
      <c r="A694" t="s">
        <v>35</v>
      </c>
      <c r="B694">
        <v>90</v>
      </c>
      <c r="C694" s="5">
        <v>-168.50998999999999</v>
      </c>
      <c r="D694" s="5">
        <v>76.25</v>
      </c>
      <c r="E694">
        <v>5.5</v>
      </c>
      <c r="F694">
        <v>-1.82</v>
      </c>
    </row>
    <row r="695" spans="1:6" x14ac:dyDescent="0.2">
      <c r="A695" t="s">
        <v>35</v>
      </c>
      <c r="B695">
        <v>146</v>
      </c>
      <c r="C695" s="5">
        <v>-159.66999999999999</v>
      </c>
      <c r="D695" s="5">
        <v>73.066999999999993</v>
      </c>
      <c r="E695">
        <v>5.6</v>
      </c>
      <c r="F695">
        <v>-2.2799999999999998</v>
      </c>
    </row>
    <row r="696" spans="1:6" x14ac:dyDescent="0.2">
      <c r="A696" t="s">
        <v>35</v>
      </c>
      <c r="B696">
        <v>43</v>
      </c>
      <c r="C696" s="5">
        <v>-174.00998999999999</v>
      </c>
      <c r="D696" s="5">
        <v>75.585999999999999</v>
      </c>
      <c r="E696">
        <v>5.7</v>
      </c>
      <c r="F696">
        <v>-1.83</v>
      </c>
    </row>
    <row r="697" spans="1:6" x14ac:dyDescent="0.2">
      <c r="A697" t="s">
        <v>26</v>
      </c>
      <c r="B697">
        <v>14</v>
      </c>
      <c r="C697" s="5">
        <v>30.312999999999999</v>
      </c>
      <c r="D697" s="5">
        <v>81.680000000000007</v>
      </c>
      <c r="E697">
        <v>5.9359999999999999</v>
      </c>
      <c r="F697">
        <v>-0.05</v>
      </c>
    </row>
    <row r="698" spans="1:6" x14ac:dyDescent="0.2">
      <c r="A698" t="s">
        <v>16</v>
      </c>
      <c r="B698">
        <v>19018</v>
      </c>
      <c r="C698" s="5">
        <v>-140.05000000000001</v>
      </c>
      <c r="D698" s="5">
        <v>70.581999999999994</v>
      </c>
      <c r="E698">
        <v>6</v>
      </c>
      <c r="F698">
        <v>-6.85</v>
      </c>
    </row>
    <row r="699" spans="1:6" x14ac:dyDescent="0.2">
      <c r="A699" t="s">
        <v>16</v>
      </c>
      <c r="B699">
        <v>19033</v>
      </c>
      <c r="C699" s="5">
        <v>-149.97999999999999</v>
      </c>
      <c r="D699" s="5">
        <v>72.998000000000005</v>
      </c>
      <c r="E699">
        <v>6</v>
      </c>
      <c r="F699">
        <v>-5.4829999999999997</v>
      </c>
    </row>
    <row r="700" spans="1:6" x14ac:dyDescent="0.2">
      <c r="A700" t="s">
        <v>33</v>
      </c>
      <c r="B700">
        <v>15009</v>
      </c>
      <c r="C700" s="5">
        <v>-140</v>
      </c>
      <c r="D700" s="5">
        <v>70.584999999999994</v>
      </c>
      <c r="E700">
        <v>6</v>
      </c>
      <c r="F700">
        <v>-5.2667999999999999</v>
      </c>
    </row>
    <row r="701" spans="1:6" x14ac:dyDescent="0.2">
      <c r="A701" t="s">
        <v>9</v>
      </c>
      <c r="B701">
        <v>12006</v>
      </c>
      <c r="C701" s="5">
        <v>-111.06</v>
      </c>
      <c r="D701" s="5">
        <v>68.396000000000001</v>
      </c>
      <c r="E701">
        <v>6</v>
      </c>
      <c r="F701">
        <v>-4.992</v>
      </c>
    </row>
    <row r="702" spans="1:6" x14ac:dyDescent="0.2">
      <c r="A702" t="s">
        <v>10</v>
      </c>
      <c r="B702">
        <v>22008</v>
      </c>
      <c r="C702" s="5">
        <v>-140</v>
      </c>
      <c r="D702" s="5">
        <v>70.23</v>
      </c>
      <c r="E702">
        <v>6</v>
      </c>
      <c r="F702">
        <v>-4.4436</v>
      </c>
    </row>
    <row r="703" spans="1:6" x14ac:dyDescent="0.2">
      <c r="A703" t="s">
        <v>10</v>
      </c>
      <c r="B703">
        <v>22069</v>
      </c>
      <c r="C703" s="5">
        <v>-144.69999999999999</v>
      </c>
      <c r="D703" s="5">
        <v>72.600999999999999</v>
      </c>
      <c r="E703">
        <v>6</v>
      </c>
      <c r="F703">
        <v>-4.3060999999999998</v>
      </c>
    </row>
    <row r="704" spans="1:6" x14ac:dyDescent="0.2">
      <c r="A704" t="s">
        <v>16</v>
      </c>
      <c r="B704">
        <v>19016</v>
      </c>
      <c r="C704" s="5">
        <v>-140.05000000000001</v>
      </c>
      <c r="D704" s="5">
        <v>70.813999999999993</v>
      </c>
      <c r="E704">
        <v>6</v>
      </c>
      <c r="F704">
        <v>-4.2789999999999999</v>
      </c>
    </row>
    <row r="705" spans="1:6" x14ac:dyDescent="0.2">
      <c r="A705" t="s">
        <v>11</v>
      </c>
      <c r="B705">
        <v>26050</v>
      </c>
      <c r="C705" s="5">
        <v>-125.17999</v>
      </c>
      <c r="D705" s="5">
        <v>71.305999999999997</v>
      </c>
      <c r="E705">
        <v>6</v>
      </c>
      <c r="F705">
        <v>-4.2699999999999996</v>
      </c>
    </row>
    <row r="706" spans="1:6" x14ac:dyDescent="0.2">
      <c r="A706" t="s">
        <v>10</v>
      </c>
      <c r="B706">
        <v>22067</v>
      </c>
      <c r="C706" s="5">
        <v>-140</v>
      </c>
      <c r="D706" s="5">
        <v>73.001000000000005</v>
      </c>
      <c r="E706">
        <v>6</v>
      </c>
      <c r="F706">
        <v>-4.2130999999999998</v>
      </c>
    </row>
    <row r="707" spans="1:6" x14ac:dyDescent="0.2">
      <c r="A707" t="s">
        <v>16</v>
      </c>
      <c r="B707">
        <v>19099</v>
      </c>
      <c r="C707" s="5">
        <v>-145.37</v>
      </c>
      <c r="D707" s="5">
        <v>73.010999999999996</v>
      </c>
      <c r="E707">
        <v>6</v>
      </c>
      <c r="F707">
        <v>-4.16</v>
      </c>
    </row>
    <row r="708" spans="1:6" x14ac:dyDescent="0.2">
      <c r="A708" t="s">
        <v>10</v>
      </c>
      <c r="B708">
        <v>22004</v>
      </c>
      <c r="C708" s="5">
        <v>-140.00998999999999</v>
      </c>
      <c r="D708" s="5">
        <v>71.585999999999999</v>
      </c>
      <c r="E708">
        <v>6</v>
      </c>
      <c r="F708">
        <v>-4.0510000000000002</v>
      </c>
    </row>
    <row r="709" spans="1:6" x14ac:dyDescent="0.2">
      <c r="A709" t="s">
        <v>13</v>
      </c>
      <c r="B709">
        <v>24024</v>
      </c>
      <c r="C709" s="5">
        <v>-153.28</v>
      </c>
      <c r="D709" s="5">
        <v>75.302000000000007</v>
      </c>
      <c r="E709">
        <v>6</v>
      </c>
      <c r="F709">
        <v>-3.9329999999999998</v>
      </c>
    </row>
    <row r="710" spans="1:6" x14ac:dyDescent="0.2">
      <c r="A710" t="s">
        <v>10</v>
      </c>
      <c r="B710">
        <v>22022</v>
      </c>
      <c r="C710" s="5">
        <v>-147.74001000000001</v>
      </c>
      <c r="D710" s="5">
        <v>74.5</v>
      </c>
      <c r="E710">
        <v>6</v>
      </c>
      <c r="F710">
        <v>-3.8363</v>
      </c>
    </row>
    <row r="711" spans="1:6" x14ac:dyDescent="0.2">
      <c r="A711" t="s">
        <v>13</v>
      </c>
      <c r="B711">
        <v>24025</v>
      </c>
      <c r="C711" s="5">
        <v>-150</v>
      </c>
      <c r="D711" s="5">
        <v>75.001000000000005</v>
      </c>
      <c r="E711">
        <v>6</v>
      </c>
      <c r="F711">
        <v>-3.7989999999999999</v>
      </c>
    </row>
    <row r="712" spans="1:6" x14ac:dyDescent="0.2">
      <c r="A712" t="s">
        <v>10</v>
      </c>
      <c r="B712">
        <v>22005</v>
      </c>
      <c r="C712" s="5">
        <v>-140</v>
      </c>
      <c r="D712" s="5">
        <v>71.001000000000005</v>
      </c>
      <c r="E712">
        <v>6</v>
      </c>
      <c r="F712">
        <v>-3.7988</v>
      </c>
    </row>
    <row r="713" spans="1:6" x14ac:dyDescent="0.2">
      <c r="A713" t="s">
        <v>32</v>
      </c>
      <c r="B713">
        <v>57</v>
      </c>
      <c r="C713" s="5">
        <v>-138.02019999999999</v>
      </c>
      <c r="D713" s="5">
        <v>73.452299999999994</v>
      </c>
      <c r="E713">
        <v>6</v>
      </c>
      <c r="F713">
        <v>-3.77</v>
      </c>
    </row>
    <row r="714" spans="1:6" x14ac:dyDescent="0.2">
      <c r="A714" t="s">
        <v>32</v>
      </c>
      <c r="B714">
        <v>61</v>
      </c>
      <c r="C714" s="5">
        <v>-140.00078999999999</v>
      </c>
      <c r="D714" s="5">
        <v>72.001800000000003</v>
      </c>
      <c r="E714">
        <v>6</v>
      </c>
      <c r="F714">
        <v>-3.76</v>
      </c>
    </row>
    <row r="715" spans="1:6" x14ac:dyDescent="0.2">
      <c r="A715" t="s">
        <v>31</v>
      </c>
      <c r="B715">
        <v>93</v>
      </c>
      <c r="C715" s="5">
        <v>-67.093019999999996</v>
      </c>
      <c r="D715" s="5">
        <v>84.986999999999995</v>
      </c>
      <c r="E715">
        <v>6</v>
      </c>
      <c r="F715">
        <v>-3.72</v>
      </c>
    </row>
    <row r="716" spans="1:6" x14ac:dyDescent="0.2">
      <c r="A716" t="s">
        <v>32</v>
      </c>
      <c r="B716">
        <v>29</v>
      </c>
      <c r="C716" s="5">
        <v>-153.28120000000001</v>
      </c>
      <c r="D716" s="5">
        <v>78.272300000000001</v>
      </c>
      <c r="E716">
        <v>6</v>
      </c>
      <c r="F716">
        <v>-3.72</v>
      </c>
    </row>
    <row r="717" spans="1:6" x14ac:dyDescent="0.2">
      <c r="A717" t="s">
        <v>32</v>
      </c>
      <c r="B717">
        <v>25</v>
      </c>
      <c r="C717" s="5">
        <v>-149.90700000000001</v>
      </c>
      <c r="D717" s="5">
        <v>78.997200000000007</v>
      </c>
      <c r="E717">
        <v>6</v>
      </c>
      <c r="F717">
        <v>-3.71</v>
      </c>
    </row>
    <row r="718" spans="1:6" x14ac:dyDescent="0.2">
      <c r="A718" t="s">
        <v>13</v>
      </c>
      <c r="B718">
        <v>24006</v>
      </c>
      <c r="C718" s="5">
        <v>-137.94999999999999</v>
      </c>
      <c r="D718" s="5">
        <v>73.483999999999995</v>
      </c>
      <c r="E718">
        <v>6</v>
      </c>
      <c r="F718">
        <v>-3.6970000000000001</v>
      </c>
    </row>
    <row r="719" spans="1:6" x14ac:dyDescent="0.2">
      <c r="A719" t="s">
        <v>33</v>
      </c>
      <c r="B719">
        <v>15022</v>
      </c>
      <c r="C719" s="5">
        <v>-147.75</v>
      </c>
      <c r="D719" s="5">
        <v>75.754000000000005</v>
      </c>
      <c r="E719">
        <v>6</v>
      </c>
      <c r="F719">
        <v>-3.6698</v>
      </c>
    </row>
    <row r="720" spans="1:6" x14ac:dyDescent="0.2">
      <c r="A720" t="s">
        <v>13</v>
      </c>
      <c r="B720">
        <v>24007</v>
      </c>
      <c r="C720" s="5">
        <v>-139.89999</v>
      </c>
      <c r="D720" s="5">
        <v>73.001999999999995</v>
      </c>
      <c r="E720">
        <v>6</v>
      </c>
      <c r="F720">
        <v>-3.6419999999999999</v>
      </c>
    </row>
    <row r="721" spans="1:6" x14ac:dyDescent="0.2">
      <c r="A721" t="s">
        <v>13</v>
      </c>
      <c r="B721">
        <v>24015</v>
      </c>
      <c r="C721" s="5">
        <v>-151.22999999999999</v>
      </c>
      <c r="D721" s="5">
        <v>71.658000000000001</v>
      </c>
      <c r="E721">
        <v>6</v>
      </c>
      <c r="F721">
        <v>-3.6309999999999998</v>
      </c>
    </row>
    <row r="722" spans="1:6" x14ac:dyDescent="0.2">
      <c r="A722" t="s">
        <v>38</v>
      </c>
      <c r="B722">
        <v>16036</v>
      </c>
      <c r="C722" s="5">
        <v>-149.99001000000001</v>
      </c>
      <c r="D722" s="5">
        <v>76.004000000000005</v>
      </c>
      <c r="E722">
        <v>6</v>
      </c>
      <c r="F722">
        <v>-3.63</v>
      </c>
    </row>
    <row r="723" spans="1:6" x14ac:dyDescent="0.2">
      <c r="A723" t="s">
        <v>32</v>
      </c>
      <c r="B723">
        <v>23</v>
      </c>
      <c r="C723" s="5">
        <v>-150.00579999999999</v>
      </c>
      <c r="D723" s="5">
        <v>78.007499999999993</v>
      </c>
      <c r="E723">
        <v>6</v>
      </c>
      <c r="F723">
        <v>-3.63</v>
      </c>
    </row>
    <row r="724" spans="1:6" x14ac:dyDescent="0.2">
      <c r="A724" t="s">
        <v>32</v>
      </c>
      <c r="B724">
        <v>52</v>
      </c>
      <c r="C724" s="5">
        <v>-144.7012</v>
      </c>
      <c r="D724" s="5">
        <v>72.600200000000001</v>
      </c>
      <c r="E724">
        <v>6</v>
      </c>
      <c r="F724">
        <v>-3.63</v>
      </c>
    </row>
    <row r="725" spans="1:6" x14ac:dyDescent="0.2">
      <c r="A725" t="s">
        <v>32</v>
      </c>
      <c r="B725">
        <v>48</v>
      </c>
      <c r="C725" s="5">
        <v>-151.4117</v>
      </c>
      <c r="D725" s="5">
        <v>71.572699999999998</v>
      </c>
      <c r="E725">
        <v>6</v>
      </c>
      <c r="F725">
        <v>-3.62</v>
      </c>
    </row>
    <row r="726" spans="1:6" x14ac:dyDescent="0.2">
      <c r="A726" t="s">
        <v>10</v>
      </c>
      <c r="B726">
        <v>22070</v>
      </c>
      <c r="C726" s="5">
        <v>-140</v>
      </c>
      <c r="D726" s="5">
        <v>72</v>
      </c>
      <c r="E726">
        <v>6</v>
      </c>
      <c r="F726">
        <v>-3.6177999999999999</v>
      </c>
    </row>
    <row r="727" spans="1:6" x14ac:dyDescent="0.2">
      <c r="A727" t="s">
        <v>10</v>
      </c>
      <c r="B727">
        <v>22066</v>
      </c>
      <c r="C727" s="5">
        <v>-138</v>
      </c>
      <c r="D727" s="5">
        <v>73.45</v>
      </c>
      <c r="E727">
        <v>6</v>
      </c>
      <c r="F727">
        <v>-3.5911</v>
      </c>
    </row>
    <row r="728" spans="1:6" x14ac:dyDescent="0.2">
      <c r="A728" t="s">
        <v>10</v>
      </c>
      <c r="B728">
        <v>22056</v>
      </c>
      <c r="C728" s="5">
        <v>-135.42999</v>
      </c>
      <c r="D728" s="5">
        <v>76.543999999999997</v>
      </c>
      <c r="E728">
        <v>6</v>
      </c>
      <c r="F728">
        <v>-3.5891000000000002</v>
      </c>
    </row>
    <row r="729" spans="1:6" x14ac:dyDescent="0.2">
      <c r="A729" t="s">
        <v>38</v>
      </c>
      <c r="B729">
        <v>16053</v>
      </c>
      <c r="C729" s="5">
        <v>-137.85001</v>
      </c>
      <c r="D729" s="5">
        <v>73.509</v>
      </c>
      <c r="E729">
        <v>6</v>
      </c>
      <c r="F729">
        <v>-3.5840000000000001</v>
      </c>
    </row>
    <row r="730" spans="1:6" x14ac:dyDescent="0.2">
      <c r="A730" t="s">
        <v>10</v>
      </c>
      <c r="B730">
        <v>22049</v>
      </c>
      <c r="C730" s="5">
        <v>-139.97</v>
      </c>
      <c r="D730" s="5">
        <v>79.006</v>
      </c>
      <c r="E730">
        <v>6</v>
      </c>
      <c r="F730">
        <v>-3.5722999999999998</v>
      </c>
    </row>
    <row r="731" spans="1:6" x14ac:dyDescent="0.2">
      <c r="A731" t="s">
        <v>32</v>
      </c>
      <c r="B731">
        <v>17</v>
      </c>
      <c r="C731" s="5">
        <v>-139.95551</v>
      </c>
      <c r="D731" s="5">
        <v>76.994799999999998</v>
      </c>
      <c r="E731">
        <v>6</v>
      </c>
      <c r="F731">
        <v>-3.56</v>
      </c>
    </row>
    <row r="732" spans="1:6" x14ac:dyDescent="0.2">
      <c r="A732" t="s">
        <v>32</v>
      </c>
      <c r="B732">
        <v>44</v>
      </c>
      <c r="C732" s="5">
        <v>-151.2303</v>
      </c>
      <c r="D732" s="5">
        <v>71.658799999999999</v>
      </c>
      <c r="E732">
        <v>6</v>
      </c>
      <c r="F732">
        <v>-3.56</v>
      </c>
    </row>
    <row r="733" spans="1:6" x14ac:dyDescent="0.2">
      <c r="A733" t="s">
        <v>10</v>
      </c>
      <c r="B733">
        <v>22054</v>
      </c>
      <c r="C733" s="5">
        <v>-140.00998999999999</v>
      </c>
      <c r="D733" s="5">
        <v>76.992000000000004</v>
      </c>
      <c r="E733">
        <v>6</v>
      </c>
      <c r="F733">
        <v>-3.5455999999999999</v>
      </c>
    </row>
    <row r="734" spans="1:6" x14ac:dyDescent="0.2">
      <c r="A734" t="s">
        <v>10</v>
      </c>
      <c r="B734">
        <v>22020</v>
      </c>
      <c r="C734" s="5">
        <v>-150</v>
      </c>
      <c r="D734" s="5">
        <v>73</v>
      </c>
      <c r="E734">
        <v>6</v>
      </c>
      <c r="F734">
        <v>-3.5287999999999999</v>
      </c>
    </row>
    <row r="735" spans="1:6" x14ac:dyDescent="0.2">
      <c r="A735" t="s">
        <v>10</v>
      </c>
      <c r="B735">
        <v>22071</v>
      </c>
      <c r="C735" s="5">
        <v>-133.96001000000001</v>
      </c>
      <c r="D735" s="5">
        <v>72.364999999999995</v>
      </c>
      <c r="E735">
        <v>6</v>
      </c>
      <c r="F735">
        <v>-3.5198999999999998</v>
      </c>
    </row>
    <row r="736" spans="1:6" x14ac:dyDescent="0.2">
      <c r="A736" t="s">
        <v>16</v>
      </c>
      <c r="B736">
        <v>19087</v>
      </c>
      <c r="C736" s="5">
        <v>-140.06</v>
      </c>
      <c r="D736" s="5">
        <v>73.974000000000004</v>
      </c>
      <c r="E736">
        <v>6</v>
      </c>
      <c r="F736">
        <v>-3.4889999999999999</v>
      </c>
    </row>
    <row r="737" spans="1:6" x14ac:dyDescent="0.2">
      <c r="A737" t="s">
        <v>33</v>
      </c>
      <c r="B737">
        <v>15005</v>
      </c>
      <c r="C737" s="5">
        <v>-122.89999</v>
      </c>
      <c r="D737" s="5">
        <v>70.552000000000007</v>
      </c>
      <c r="E737">
        <v>6</v>
      </c>
      <c r="F737">
        <v>-3.4767999999999999</v>
      </c>
    </row>
    <row r="738" spans="1:6" x14ac:dyDescent="0.2">
      <c r="A738" t="s">
        <v>10</v>
      </c>
      <c r="B738">
        <v>22060</v>
      </c>
      <c r="C738" s="5">
        <v>-140.08000000000001</v>
      </c>
      <c r="D738" s="5">
        <v>75.950999999999993</v>
      </c>
      <c r="E738">
        <v>6</v>
      </c>
      <c r="F738">
        <v>-3.4714</v>
      </c>
    </row>
    <row r="739" spans="1:6" x14ac:dyDescent="0.2">
      <c r="A739" t="s">
        <v>38</v>
      </c>
      <c r="B739">
        <v>16034</v>
      </c>
      <c r="C739" s="5">
        <v>-150.03</v>
      </c>
      <c r="D739" s="5">
        <v>74.986000000000004</v>
      </c>
      <c r="E739">
        <v>6</v>
      </c>
      <c r="F739">
        <v>-3.4670000000000001</v>
      </c>
    </row>
    <row r="740" spans="1:6" x14ac:dyDescent="0.2">
      <c r="A740" t="s">
        <v>32</v>
      </c>
      <c r="B740">
        <v>22</v>
      </c>
      <c r="C740" s="5">
        <v>-147.06779</v>
      </c>
      <c r="D740" s="5">
        <v>77.7423</v>
      </c>
      <c r="E740">
        <v>6</v>
      </c>
      <c r="F740">
        <v>-3.46</v>
      </c>
    </row>
    <row r="741" spans="1:6" x14ac:dyDescent="0.2">
      <c r="A741" t="s">
        <v>16</v>
      </c>
      <c r="B741">
        <v>19075</v>
      </c>
      <c r="C741" s="5">
        <v>-135.34</v>
      </c>
      <c r="D741" s="5">
        <v>76.438000000000002</v>
      </c>
      <c r="E741">
        <v>6</v>
      </c>
      <c r="F741">
        <v>-3.4569999999999999</v>
      </c>
    </row>
    <row r="742" spans="1:6" x14ac:dyDescent="0.2">
      <c r="A742" t="s">
        <v>16</v>
      </c>
      <c r="B742">
        <v>19015</v>
      </c>
      <c r="C742" s="5">
        <v>-140.09</v>
      </c>
      <c r="D742" s="5">
        <v>70.965000000000003</v>
      </c>
      <c r="E742">
        <v>6</v>
      </c>
      <c r="F742">
        <v>-3.45</v>
      </c>
    </row>
    <row r="743" spans="1:6" x14ac:dyDescent="0.2">
      <c r="A743" t="s">
        <v>38</v>
      </c>
      <c r="B743">
        <v>16048</v>
      </c>
      <c r="C743" s="5">
        <v>-140.09</v>
      </c>
      <c r="D743" s="5">
        <v>75.951999999999998</v>
      </c>
      <c r="E743">
        <v>6</v>
      </c>
      <c r="F743">
        <v>-3.4409999999999998</v>
      </c>
    </row>
    <row r="744" spans="1:6" x14ac:dyDescent="0.2">
      <c r="A744" t="s">
        <v>10</v>
      </c>
      <c r="B744">
        <v>22057</v>
      </c>
      <c r="C744" s="5">
        <v>-132.53</v>
      </c>
      <c r="D744" s="5">
        <v>76.266000000000005</v>
      </c>
      <c r="E744">
        <v>6</v>
      </c>
      <c r="F744">
        <v>-3.419</v>
      </c>
    </row>
    <row r="745" spans="1:6" x14ac:dyDescent="0.2">
      <c r="A745" t="s">
        <v>16</v>
      </c>
      <c r="B745">
        <v>19064</v>
      </c>
      <c r="C745" s="5">
        <v>-143.24001000000001</v>
      </c>
      <c r="D745" s="5">
        <v>77.307000000000002</v>
      </c>
      <c r="E745">
        <v>6</v>
      </c>
      <c r="F745">
        <v>-3.415</v>
      </c>
    </row>
    <row r="746" spans="1:6" x14ac:dyDescent="0.2">
      <c r="A746" t="s">
        <v>32</v>
      </c>
      <c r="B746">
        <v>46</v>
      </c>
      <c r="C746" s="5">
        <v>-151.92149000000001</v>
      </c>
      <c r="D746" s="5">
        <v>71.391800000000003</v>
      </c>
      <c r="E746">
        <v>6</v>
      </c>
      <c r="F746">
        <v>-3.4</v>
      </c>
    </row>
    <row r="747" spans="1:6" x14ac:dyDescent="0.2">
      <c r="A747" t="s">
        <v>10</v>
      </c>
      <c r="B747">
        <v>22050</v>
      </c>
      <c r="C747" s="5">
        <v>-139.91</v>
      </c>
      <c r="D747" s="5">
        <v>78.013000000000005</v>
      </c>
      <c r="E747">
        <v>6</v>
      </c>
      <c r="F747">
        <v>-3.3973</v>
      </c>
    </row>
    <row r="748" spans="1:6" x14ac:dyDescent="0.2">
      <c r="A748" t="s">
        <v>16</v>
      </c>
      <c r="B748">
        <v>19074</v>
      </c>
      <c r="C748" s="5">
        <v>-136.50998999999999</v>
      </c>
      <c r="D748" s="5">
        <v>77.012</v>
      </c>
      <c r="E748">
        <v>6</v>
      </c>
      <c r="F748">
        <v>-3.383</v>
      </c>
    </row>
    <row r="749" spans="1:6" x14ac:dyDescent="0.2">
      <c r="A749" t="s">
        <v>16</v>
      </c>
      <c r="B749">
        <v>19043</v>
      </c>
      <c r="C749" s="5">
        <v>-156.30000000000001</v>
      </c>
      <c r="D749" s="5">
        <v>75.665999999999997</v>
      </c>
      <c r="E749">
        <v>6</v>
      </c>
      <c r="F749">
        <v>-3.363</v>
      </c>
    </row>
    <row r="750" spans="1:6" x14ac:dyDescent="0.2">
      <c r="A750" t="s">
        <v>16</v>
      </c>
      <c r="B750">
        <v>19077</v>
      </c>
      <c r="C750" s="5">
        <v>-132.47999999999999</v>
      </c>
      <c r="D750" s="5">
        <v>76.123000000000005</v>
      </c>
      <c r="E750">
        <v>6</v>
      </c>
      <c r="F750">
        <v>-3.3479999999999999</v>
      </c>
    </row>
    <row r="751" spans="1:6" x14ac:dyDescent="0.2">
      <c r="A751" t="s">
        <v>10</v>
      </c>
      <c r="B751">
        <v>22025</v>
      </c>
      <c r="C751" s="5">
        <v>-153.28</v>
      </c>
      <c r="D751" s="5">
        <v>75.319000000000003</v>
      </c>
      <c r="E751">
        <v>6</v>
      </c>
      <c r="F751">
        <v>-3.3468</v>
      </c>
    </row>
    <row r="752" spans="1:6" x14ac:dyDescent="0.2">
      <c r="A752" t="s">
        <v>16</v>
      </c>
      <c r="B752">
        <v>19028</v>
      </c>
      <c r="C752" s="5">
        <v>-151.22999999999999</v>
      </c>
      <c r="D752" s="5">
        <v>71.656999999999996</v>
      </c>
      <c r="E752">
        <v>6</v>
      </c>
      <c r="F752">
        <v>-3.3410000000000002</v>
      </c>
    </row>
    <row r="753" spans="1:6" x14ac:dyDescent="0.2">
      <c r="A753" t="s">
        <v>10</v>
      </c>
      <c r="B753">
        <v>22048</v>
      </c>
      <c r="C753" s="5">
        <v>-140.07001</v>
      </c>
      <c r="D753" s="5">
        <v>80.028999999999996</v>
      </c>
      <c r="E753">
        <v>6</v>
      </c>
      <c r="F753">
        <v>-3.3220999999999998</v>
      </c>
    </row>
    <row r="754" spans="1:6" x14ac:dyDescent="0.2">
      <c r="A754" t="s">
        <v>10</v>
      </c>
      <c r="B754">
        <v>22047</v>
      </c>
      <c r="C754" s="5">
        <v>-140.11000000000001</v>
      </c>
      <c r="D754" s="5">
        <v>81.02</v>
      </c>
      <c r="E754">
        <v>6</v>
      </c>
      <c r="F754">
        <v>-3.3151999999999999</v>
      </c>
    </row>
    <row r="755" spans="1:6" x14ac:dyDescent="0.2">
      <c r="A755" t="s">
        <v>10</v>
      </c>
      <c r="B755">
        <v>22045</v>
      </c>
      <c r="C755" s="5">
        <v>-140.02000000000001</v>
      </c>
      <c r="D755" s="5">
        <v>81.99</v>
      </c>
      <c r="E755">
        <v>6</v>
      </c>
      <c r="F755">
        <v>-3.2984</v>
      </c>
    </row>
    <row r="756" spans="1:6" x14ac:dyDescent="0.2">
      <c r="A756" t="s">
        <v>10</v>
      </c>
      <c r="B756">
        <v>22007</v>
      </c>
      <c r="C756" s="5">
        <v>-140</v>
      </c>
      <c r="D756" s="5">
        <v>70.575000000000003</v>
      </c>
      <c r="E756">
        <v>6</v>
      </c>
      <c r="F756">
        <v>-3.2766000000000002</v>
      </c>
    </row>
    <row r="757" spans="1:6" x14ac:dyDescent="0.2">
      <c r="A757" t="s">
        <v>10</v>
      </c>
      <c r="B757">
        <v>22061</v>
      </c>
      <c r="C757" s="5">
        <v>-142.44999999999999</v>
      </c>
      <c r="D757" s="5">
        <v>76.003</v>
      </c>
      <c r="E757">
        <v>6</v>
      </c>
      <c r="F757">
        <v>-3.2677</v>
      </c>
    </row>
    <row r="758" spans="1:6" x14ac:dyDescent="0.2">
      <c r="A758" t="s">
        <v>16</v>
      </c>
      <c r="B758">
        <v>19070</v>
      </c>
      <c r="C758" s="5">
        <v>-139.94</v>
      </c>
      <c r="D758" s="5">
        <v>78.951999999999998</v>
      </c>
      <c r="E758">
        <v>6</v>
      </c>
      <c r="F758">
        <v>-3.266</v>
      </c>
    </row>
    <row r="759" spans="1:6" x14ac:dyDescent="0.2">
      <c r="A759" t="s">
        <v>10</v>
      </c>
      <c r="B759">
        <v>22027</v>
      </c>
      <c r="C759" s="5">
        <v>-157.09</v>
      </c>
      <c r="D759" s="5">
        <v>75.742999999999995</v>
      </c>
      <c r="E759">
        <v>6</v>
      </c>
      <c r="F759">
        <v>-3.2608000000000001</v>
      </c>
    </row>
    <row r="760" spans="1:6" x14ac:dyDescent="0.2">
      <c r="A760" t="s">
        <v>10</v>
      </c>
      <c r="B760">
        <v>22026</v>
      </c>
      <c r="C760" s="5">
        <v>-155.27000000000001</v>
      </c>
      <c r="D760" s="5">
        <v>75.513000000000005</v>
      </c>
      <c r="E760">
        <v>6</v>
      </c>
      <c r="F760">
        <v>-3.2330999999999999</v>
      </c>
    </row>
    <row r="761" spans="1:6" x14ac:dyDescent="0.2">
      <c r="A761" t="s">
        <v>33</v>
      </c>
      <c r="B761">
        <v>15024</v>
      </c>
      <c r="C761" s="5">
        <v>-149.97</v>
      </c>
      <c r="D761" s="5">
        <v>75.989000000000004</v>
      </c>
      <c r="E761">
        <v>6</v>
      </c>
      <c r="F761">
        <v>-3.2223000000000002</v>
      </c>
    </row>
    <row r="762" spans="1:6" x14ac:dyDescent="0.2">
      <c r="A762" t="s">
        <v>38</v>
      </c>
      <c r="B762">
        <v>16046</v>
      </c>
      <c r="C762" s="5">
        <v>-138.87</v>
      </c>
      <c r="D762" s="5">
        <v>77.179000000000002</v>
      </c>
      <c r="E762">
        <v>6</v>
      </c>
      <c r="F762">
        <v>-3.222</v>
      </c>
    </row>
    <row r="763" spans="1:6" x14ac:dyDescent="0.2">
      <c r="A763" t="s">
        <v>10</v>
      </c>
      <c r="B763">
        <v>22051</v>
      </c>
      <c r="C763" s="5">
        <v>-142.03</v>
      </c>
      <c r="D763" s="5">
        <v>77.171999999999997</v>
      </c>
      <c r="E763">
        <v>6</v>
      </c>
      <c r="F763">
        <v>-3.2132999999999998</v>
      </c>
    </row>
    <row r="764" spans="1:6" x14ac:dyDescent="0.2">
      <c r="A764" t="s">
        <v>10</v>
      </c>
      <c r="B764">
        <v>22072</v>
      </c>
      <c r="C764" s="5">
        <v>-131.89999</v>
      </c>
      <c r="D764" s="5">
        <v>71.787999999999997</v>
      </c>
      <c r="E764">
        <v>6</v>
      </c>
      <c r="F764">
        <v>-3.2094</v>
      </c>
    </row>
    <row r="765" spans="1:6" x14ac:dyDescent="0.2">
      <c r="A765" t="s">
        <v>16</v>
      </c>
      <c r="B765">
        <v>19078</v>
      </c>
      <c r="C765" s="5">
        <v>-130.00998999999999</v>
      </c>
      <c r="D765" s="5">
        <v>75.953000000000003</v>
      </c>
      <c r="E765">
        <v>6</v>
      </c>
      <c r="F765">
        <v>-3.2029999999999998</v>
      </c>
    </row>
    <row r="766" spans="1:6" x14ac:dyDescent="0.2">
      <c r="A766" t="s">
        <v>16</v>
      </c>
      <c r="B766">
        <v>19103</v>
      </c>
      <c r="C766" s="5">
        <v>-131.84</v>
      </c>
      <c r="D766" s="5">
        <v>71.834000000000003</v>
      </c>
      <c r="E766">
        <v>6</v>
      </c>
      <c r="F766">
        <v>-3.2</v>
      </c>
    </row>
    <row r="767" spans="1:6" x14ac:dyDescent="0.2">
      <c r="A767" t="s">
        <v>17</v>
      </c>
      <c r="B767">
        <v>9</v>
      </c>
      <c r="C767" s="5">
        <v>-160.13</v>
      </c>
      <c r="D767" s="5">
        <v>73.281999999999996</v>
      </c>
      <c r="E767">
        <v>6</v>
      </c>
      <c r="F767">
        <v>-3.2</v>
      </c>
    </row>
    <row r="768" spans="1:6" x14ac:dyDescent="0.2">
      <c r="A768" t="s">
        <v>16</v>
      </c>
      <c r="B768">
        <v>19052</v>
      </c>
      <c r="C768" s="5">
        <v>-153.13</v>
      </c>
      <c r="D768" s="5">
        <v>78.343000000000004</v>
      </c>
      <c r="E768">
        <v>6</v>
      </c>
      <c r="F768">
        <v>-3.1850000000000001</v>
      </c>
    </row>
    <row r="769" spans="1:6" x14ac:dyDescent="0.2">
      <c r="A769" t="s">
        <v>33</v>
      </c>
      <c r="B769">
        <v>15041</v>
      </c>
      <c r="C769" s="5">
        <v>-135.97</v>
      </c>
      <c r="D769" s="5">
        <v>72.700999999999993</v>
      </c>
      <c r="E769">
        <v>6</v>
      </c>
      <c r="F769">
        <v>-3.1593</v>
      </c>
    </row>
    <row r="770" spans="1:6" x14ac:dyDescent="0.2">
      <c r="A770" t="s">
        <v>10</v>
      </c>
      <c r="B770">
        <v>22032</v>
      </c>
      <c r="C770" s="5">
        <v>-146.75</v>
      </c>
      <c r="D770" s="5">
        <v>77.677999999999997</v>
      </c>
      <c r="E770">
        <v>6</v>
      </c>
      <c r="F770">
        <v>-3.1539999999999999</v>
      </c>
    </row>
    <row r="771" spans="1:6" x14ac:dyDescent="0.2">
      <c r="A771" t="s">
        <v>38</v>
      </c>
      <c r="B771">
        <v>16023</v>
      </c>
      <c r="C771" s="5">
        <v>-149.94</v>
      </c>
      <c r="D771" s="5">
        <v>72.963999999999999</v>
      </c>
      <c r="E771">
        <v>6</v>
      </c>
      <c r="F771">
        <v>-3.14</v>
      </c>
    </row>
    <row r="772" spans="1:6" x14ac:dyDescent="0.2">
      <c r="A772" t="s">
        <v>10</v>
      </c>
      <c r="B772">
        <v>22019</v>
      </c>
      <c r="C772" s="5">
        <v>-151.22999999999999</v>
      </c>
      <c r="D772" s="5">
        <v>71.658000000000001</v>
      </c>
      <c r="E772">
        <v>6</v>
      </c>
      <c r="F772">
        <v>-3.1084999999999998</v>
      </c>
    </row>
    <row r="773" spans="1:6" x14ac:dyDescent="0.2">
      <c r="A773" t="s">
        <v>10</v>
      </c>
      <c r="B773">
        <v>22036</v>
      </c>
      <c r="C773" s="5">
        <v>-153.02000000000001</v>
      </c>
      <c r="D773" s="5">
        <v>78.328999999999994</v>
      </c>
      <c r="E773">
        <v>6</v>
      </c>
      <c r="F773">
        <v>-3.0769000000000002</v>
      </c>
    </row>
    <row r="774" spans="1:6" x14ac:dyDescent="0.2">
      <c r="A774" t="s">
        <v>38</v>
      </c>
      <c r="B774">
        <v>16021</v>
      </c>
      <c r="C774" s="5">
        <v>-150</v>
      </c>
      <c r="D774" s="5">
        <v>72.022999999999996</v>
      </c>
      <c r="E774">
        <v>6</v>
      </c>
      <c r="F774">
        <v>-3.0750000000000002</v>
      </c>
    </row>
    <row r="775" spans="1:6" x14ac:dyDescent="0.2">
      <c r="A775" t="s">
        <v>38</v>
      </c>
      <c r="B775">
        <v>16043</v>
      </c>
      <c r="C775" s="5">
        <v>-146.81</v>
      </c>
      <c r="D775" s="5">
        <v>77.706000000000003</v>
      </c>
      <c r="E775">
        <v>6</v>
      </c>
      <c r="F775">
        <v>-3.0510000000000002</v>
      </c>
    </row>
    <row r="776" spans="1:6" x14ac:dyDescent="0.2">
      <c r="A776" t="s">
        <v>38</v>
      </c>
      <c r="B776">
        <v>16019</v>
      </c>
      <c r="C776" s="5">
        <v>-151.59</v>
      </c>
      <c r="D776" s="5">
        <v>71.533000000000001</v>
      </c>
      <c r="E776">
        <v>6</v>
      </c>
      <c r="F776">
        <v>-3.0350000000000001</v>
      </c>
    </row>
    <row r="777" spans="1:6" x14ac:dyDescent="0.2">
      <c r="A777" t="s">
        <v>10</v>
      </c>
      <c r="B777">
        <v>22030</v>
      </c>
      <c r="C777" s="5">
        <v>-150.03998999999999</v>
      </c>
      <c r="D777" s="5">
        <v>76.998000000000005</v>
      </c>
      <c r="E777">
        <v>6</v>
      </c>
      <c r="F777">
        <v>-3.0225</v>
      </c>
    </row>
    <row r="778" spans="1:6" x14ac:dyDescent="0.2">
      <c r="A778" t="s">
        <v>10</v>
      </c>
      <c r="B778">
        <v>22040</v>
      </c>
      <c r="C778" s="5">
        <v>-149.88999999999999</v>
      </c>
      <c r="D778" s="5">
        <v>79.016999999999996</v>
      </c>
      <c r="E778">
        <v>6</v>
      </c>
      <c r="F778">
        <v>-3.0007000000000001</v>
      </c>
    </row>
    <row r="779" spans="1:6" x14ac:dyDescent="0.2">
      <c r="A779" t="s">
        <v>10</v>
      </c>
      <c r="B779">
        <v>22013</v>
      </c>
      <c r="C779" s="5">
        <v>-150.22999999999999</v>
      </c>
      <c r="D779" s="5">
        <v>71.965000000000003</v>
      </c>
      <c r="E779">
        <v>6</v>
      </c>
      <c r="F779">
        <v>-2.9790000000000001</v>
      </c>
    </row>
    <row r="780" spans="1:6" x14ac:dyDescent="0.2">
      <c r="A780" t="s">
        <v>10</v>
      </c>
      <c r="B780">
        <v>22039</v>
      </c>
      <c r="C780" s="5">
        <v>-154.10001</v>
      </c>
      <c r="D780" s="5">
        <v>78.293000000000006</v>
      </c>
      <c r="E780">
        <v>6</v>
      </c>
      <c r="F780">
        <v>-2.9355000000000002</v>
      </c>
    </row>
    <row r="781" spans="1:6" x14ac:dyDescent="0.2">
      <c r="A781" t="s">
        <v>16</v>
      </c>
      <c r="B781">
        <v>19022</v>
      </c>
      <c r="C781" s="5">
        <v>-140.00998999999999</v>
      </c>
      <c r="D781" s="5">
        <v>70.003</v>
      </c>
      <c r="E781">
        <v>6</v>
      </c>
      <c r="F781">
        <v>-2.9140000000000001</v>
      </c>
    </row>
    <row r="782" spans="1:6" x14ac:dyDescent="0.2">
      <c r="A782" t="s">
        <v>10</v>
      </c>
      <c r="B782">
        <v>22041</v>
      </c>
      <c r="C782" s="5">
        <v>-149.78998999999999</v>
      </c>
      <c r="D782" s="5">
        <v>80.021000000000001</v>
      </c>
      <c r="E782">
        <v>6</v>
      </c>
      <c r="F782">
        <v>-2.9068000000000001</v>
      </c>
    </row>
    <row r="783" spans="1:6" x14ac:dyDescent="0.2">
      <c r="A783" t="s">
        <v>38</v>
      </c>
      <c r="B783">
        <v>16041</v>
      </c>
      <c r="C783" s="5">
        <v>-154.07001</v>
      </c>
      <c r="D783" s="5">
        <v>78.322999999999993</v>
      </c>
      <c r="E783">
        <v>6</v>
      </c>
      <c r="F783">
        <v>-2.8969999999999998</v>
      </c>
    </row>
    <row r="784" spans="1:6" x14ac:dyDescent="0.2">
      <c r="A784" t="s">
        <v>31</v>
      </c>
      <c r="B784">
        <v>92</v>
      </c>
      <c r="C784" s="5">
        <v>-75.385009999999994</v>
      </c>
      <c r="D784" s="5">
        <v>85.975999999999999</v>
      </c>
      <c r="E784">
        <v>6</v>
      </c>
      <c r="F784">
        <v>-2.86</v>
      </c>
    </row>
    <row r="785" spans="1:6" x14ac:dyDescent="0.2">
      <c r="A785" t="s">
        <v>10</v>
      </c>
      <c r="B785">
        <v>22014</v>
      </c>
      <c r="C785" s="5">
        <v>-151.66</v>
      </c>
      <c r="D785" s="5">
        <v>71.501000000000005</v>
      </c>
      <c r="E785">
        <v>6</v>
      </c>
      <c r="F785">
        <v>-2.8504</v>
      </c>
    </row>
    <row r="786" spans="1:6" x14ac:dyDescent="0.2">
      <c r="A786" t="s">
        <v>33</v>
      </c>
      <c r="B786">
        <v>15014</v>
      </c>
      <c r="C786" s="5">
        <v>-150.84</v>
      </c>
      <c r="D786" s="5">
        <v>71.790999999999997</v>
      </c>
      <c r="E786">
        <v>6</v>
      </c>
      <c r="F786">
        <v>-2.7696000000000001</v>
      </c>
    </row>
    <row r="787" spans="1:6" x14ac:dyDescent="0.2">
      <c r="A787" t="s">
        <v>10</v>
      </c>
      <c r="B787">
        <v>22015</v>
      </c>
      <c r="C787" s="5">
        <v>-152.03998999999999</v>
      </c>
      <c r="D787" s="5">
        <v>71.396000000000001</v>
      </c>
      <c r="E787">
        <v>6</v>
      </c>
      <c r="F787">
        <v>-2.7406000000000001</v>
      </c>
    </row>
    <row r="788" spans="1:6" x14ac:dyDescent="0.2">
      <c r="A788" t="s">
        <v>38</v>
      </c>
      <c r="B788">
        <v>16042</v>
      </c>
      <c r="C788" s="5">
        <v>-149.99001000000001</v>
      </c>
      <c r="D788" s="5">
        <v>79.007000000000005</v>
      </c>
      <c r="E788">
        <v>6</v>
      </c>
      <c r="F788">
        <v>-2.714</v>
      </c>
    </row>
    <row r="789" spans="1:6" x14ac:dyDescent="0.2">
      <c r="A789" t="s">
        <v>31</v>
      </c>
      <c r="B789">
        <v>96</v>
      </c>
      <c r="C789" s="5">
        <v>-80.515990000000002</v>
      </c>
      <c r="D789" s="5">
        <v>87.01</v>
      </c>
      <c r="E789">
        <v>6</v>
      </c>
      <c r="F789">
        <v>-2.66</v>
      </c>
    </row>
    <row r="790" spans="1:6" x14ac:dyDescent="0.2">
      <c r="A790" t="s">
        <v>10</v>
      </c>
      <c r="B790">
        <v>22042</v>
      </c>
      <c r="C790" s="5">
        <v>-149.85001</v>
      </c>
      <c r="D790" s="5">
        <v>81.028000000000006</v>
      </c>
      <c r="E790">
        <v>6</v>
      </c>
      <c r="F790">
        <v>-2.6398000000000001</v>
      </c>
    </row>
    <row r="791" spans="1:6" x14ac:dyDescent="0.2">
      <c r="A791" t="s">
        <v>33</v>
      </c>
      <c r="B791">
        <v>15013</v>
      </c>
      <c r="C791" s="5">
        <v>-151.49001000000001</v>
      </c>
      <c r="D791" s="5">
        <v>71.623999999999995</v>
      </c>
      <c r="E791">
        <v>6</v>
      </c>
      <c r="F791">
        <v>-2.6312000000000002</v>
      </c>
    </row>
    <row r="792" spans="1:6" x14ac:dyDescent="0.2">
      <c r="A792" t="s">
        <v>31</v>
      </c>
      <c r="B792">
        <v>61</v>
      </c>
      <c r="C792" s="5">
        <v>-64.399990000000003</v>
      </c>
      <c r="D792" s="5">
        <v>84.75</v>
      </c>
      <c r="E792">
        <v>6</v>
      </c>
      <c r="F792">
        <v>-2.52</v>
      </c>
    </row>
    <row r="793" spans="1:6" x14ac:dyDescent="0.2">
      <c r="A793" t="s">
        <v>33</v>
      </c>
      <c r="B793">
        <v>15028</v>
      </c>
      <c r="C793" s="5">
        <v>-150</v>
      </c>
      <c r="D793" s="5">
        <v>78.971999999999994</v>
      </c>
      <c r="E793">
        <v>6</v>
      </c>
      <c r="F793">
        <v>-2.2103999999999999</v>
      </c>
    </row>
    <row r="794" spans="1:6" x14ac:dyDescent="0.2">
      <c r="A794" t="s">
        <v>25</v>
      </c>
      <c r="B794">
        <v>14</v>
      </c>
      <c r="C794" s="5">
        <v>-60.067500000000003</v>
      </c>
      <c r="D794" s="5">
        <v>66.758700000000005</v>
      </c>
      <c r="E794">
        <v>6</v>
      </c>
      <c r="F794">
        <v>-2.0499999999999998</v>
      </c>
    </row>
    <row r="795" spans="1:6" x14ac:dyDescent="0.2">
      <c r="A795" t="s">
        <v>38</v>
      </c>
      <c r="B795">
        <v>16017</v>
      </c>
      <c r="C795" s="5">
        <v>-152.05000000000001</v>
      </c>
      <c r="D795" s="5">
        <v>71.397999999999996</v>
      </c>
      <c r="E795">
        <v>6</v>
      </c>
      <c r="F795">
        <v>-2.0259999999999998</v>
      </c>
    </row>
    <row r="796" spans="1:6" x14ac:dyDescent="0.2">
      <c r="A796" t="s">
        <v>28</v>
      </c>
      <c r="B796">
        <v>30</v>
      </c>
      <c r="C796" s="5">
        <v>-62.058109999999999</v>
      </c>
      <c r="D796" s="5">
        <v>67.916700000000006</v>
      </c>
      <c r="E796">
        <v>6</v>
      </c>
      <c r="F796">
        <v>-2</v>
      </c>
    </row>
    <row r="797" spans="1:6" x14ac:dyDescent="0.2">
      <c r="A797" t="s">
        <v>25</v>
      </c>
      <c r="B797">
        <v>15</v>
      </c>
      <c r="C797" s="5">
        <v>-60.482210000000002</v>
      </c>
      <c r="D797" s="5">
        <v>66.729500000000002</v>
      </c>
      <c r="E797">
        <v>6</v>
      </c>
      <c r="F797">
        <v>-1.94</v>
      </c>
    </row>
    <row r="798" spans="1:6" x14ac:dyDescent="0.2">
      <c r="A798" t="s">
        <v>25</v>
      </c>
      <c r="B798">
        <v>11</v>
      </c>
      <c r="C798" s="5">
        <v>-58.377690000000001</v>
      </c>
      <c r="D798" s="5">
        <v>66.933800000000005</v>
      </c>
      <c r="E798">
        <v>6</v>
      </c>
      <c r="F798">
        <v>-1.92</v>
      </c>
    </row>
    <row r="799" spans="1:6" x14ac:dyDescent="0.2">
      <c r="A799" t="s">
        <v>25</v>
      </c>
      <c r="B799">
        <v>10</v>
      </c>
      <c r="C799" s="5">
        <v>-57.662509999999997</v>
      </c>
      <c r="D799" s="5">
        <v>66.974299999999999</v>
      </c>
      <c r="E799">
        <v>6</v>
      </c>
      <c r="F799">
        <v>-1.89</v>
      </c>
    </row>
    <row r="800" spans="1:6" x14ac:dyDescent="0.2">
      <c r="A800" t="s">
        <v>25</v>
      </c>
      <c r="B800">
        <v>13</v>
      </c>
      <c r="C800" s="5">
        <v>-59.620699999999999</v>
      </c>
      <c r="D800" s="5">
        <v>66.824799999999996</v>
      </c>
      <c r="E800">
        <v>6</v>
      </c>
      <c r="F800">
        <v>-1.89</v>
      </c>
    </row>
    <row r="801" spans="1:6" x14ac:dyDescent="0.2">
      <c r="A801" t="s">
        <v>28</v>
      </c>
      <c r="B801">
        <v>59</v>
      </c>
      <c r="C801" s="5">
        <v>-58.988100000000003</v>
      </c>
      <c r="D801" s="5">
        <v>66.257800000000003</v>
      </c>
      <c r="E801">
        <v>6</v>
      </c>
      <c r="F801">
        <v>-1.81</v>
      </c>
    </row>
    <row r="802" spans="1:6" x14ac:dyDescent="0.2">
      <c r="A802" t="s">
        <v>28</v>
      </c>
      <c r="B802">
        <v>58</v>
      </c>
      <c r="C802" s="5">
        <v>-58.653109999999998</v>
      </c>
      <c r="D802" s="5">
        <v>66.260000000000005</v>
      </c>
      <c r="E802">
        <v>6</v>
      </c>
      <c r="F802">
        <v>-1.79</v>
      </c>
    </row>
    <row r="803" spans="1:6" x14ac:dyDescent="0.2">
      <c r="A803" t="s">
        <v>28</v>
      </c>
      <c r="B803">
        <v>60</v>
      </c>
      <c r="C803" s="5">
        <v>-59.426909999999999</v>
      </c>
      <c r="D803" s="5">
        <v>66.256100000000004</v>
      </c>
      <c r="E803">
        <v>6</v>
      </c>
      <c r="F803">
        <v>-1.67</v>
      </c>
    </row>
    <row r="804" spans="1:6" x14ac:dyDescent="0.2">
      <c r="A804" t="s">
        <v>28</v>
      </c>
      <c r="B804">
        <v>61</v>
      </c>
      <c r="C804" s="5">
        <v>-59.873600000000003</v>
      </c>
      <c r="D804" s="5">
        <v>66.260800000000003</v>
      </c>
      <c r="E804">
        <v>6</v>
      </c>
      <c r="F804">
        <v>-1.67</v>
      </c>
    </row>
    <row r="805" spans="1:6" x14ac:dyDescent="0.2">
      <c r="A805" t="s">
        <v>17</v>
      </c>
      <c r="B805">
        <v>39</v>
      </c>
      <c r="C805" s="5">
        <v>-157.19</v>
      </c>
      <c r="D805" s="5">
        <v>71.403999999999996</v>
      </c>
      <c r="E805">
        <v>6</v>
      </c>
      <c r="F805">
        <v>-1.43</v>
      </c>
    </row>
    <row r="806" spans="1:6" x14ac:dyDescent="0.2">
      <c r="A806" t="s">
        <v>28</v>
      </c>
      <c r="B806">
        <v>57</v>
      </c>
      <c r="C806" s="5">
        <v>-58.31671</v>
      </c>
      <c r="D806" s="5">
        <v>66.260000000000005</v>
      </c>
      <c r="E806">
        <v>6</v>
      </c>
      <c r="F806">
        <v>-1.06</v>
      </c>
    </row>
    <row r="807" spans="1:6" x14ac:dyDescent="0.2">
      <c r="A807" t="s">
        <v>12</v>
      </c>
      <c r="B807">
        <v>18</v>
      </c>
      <c r="C807" s="5">
        <v>-57.358310000000003</v>
      </c>
      <c r="D807" s="5">
        <v>67.012699999999995</v>
      </c>
      <c r="E807">
        <v>6</v>
      </c>
      <c r="F807">
        <v>-0.91</v>
      </c>
    </row>
    <row r="808" spans="1:6" x14ac:dyDescent="0.2">
      <c r="A808" t="s">
        <v>25</v>
      </c>
      <c r="B808">
        <v>7</v>
      </c>
      <c r="C808" s="5">
        <v>-56.674500000000002</v>
      </c>
      <c r="D808" s="5">
        <v>67.068799999999996</v>
      </c>
      <c r="E808">
        <v>6</v>
      </c>
      <c r="F808">
        <v>-0.83</v>
      </c>
    </row>
    <row r="809" spans="1:6" x14ac:dyDescent="0.2">
      <c r="A809" t="s">
        <v>12</v>
      </c>
      <c r="B809">
        <v>12</v>
      </c>
      <c r="C809" s="5">
        <v>-55.822200000000002</v>
      </c>
      <c r="D809" s="5">
        <v>67.160799999999995</v>
      </c>
      <c r="E809">
        <v>6</v>
      </c>
      <c r="F809">
        <v>-0.83</v>
      </c>
    </row>
    <row r="810" spans="1:6" x14ac:dyDescent="0.2">
      <c r="A810" t="s">
        <v>12</v>
      </c>
      <c r="B810">
        <v>14</v>
      </c>
      <c r="C810" s="5">
        <v>-56.315309999999997</v>
      </c>
      <c r="D810" s="5">
        <v>67.106700000000004</v>
      </c>
      <c r="E810">
        <v>6</v>
      </c>
      <c r="F810">
        <v>-0.77</v>
      </c>
    </row>
    <row r="811" spans="1:6" x14ac:dyDescent="0.2">
      <c r="A811" t="s">
        <v>28</v>
      </c>
      <c r="B811">
        <v>53</v>
      </c>
      <c r="C811" s="5">
        <v>-56.990780000000001</v>
      </c>
      <c r="D811" s="5">
        <v>66.25</v>
      </c>
      <c r="E811">
        <v>6</v>
      </c>
      <c r="F811">
        <v>-0.76</v>
      </c>
    </row>
    <row r="812" spans="1:6" x14ac:dyDescent="0.2">
      <c r="A812" t="s">
        <v>12</v>
      </c>
      <c r="B812">
        <v>15</v>
      </c>
      <c r="C812" s="5">
        <v>-56.674990000000001</v>
      </c>
      <c r="D812" s="5">
        <v>67.067999999999998</v>
      </c>
      <c r="E812">
        <v>6</v>
      </c>
      <c r="F812">
        <v>-0.71</v>
      </c>
    </row>
    <row r="813" spans="1:6" x14ac:dyDescent="0.2">
      <c r="A813" t="s">
        <v>25</v>
      </c>
      <c r="B813">
        <v>5</v>
      </c>
      <c r="C813" s="5">
        <v>-55.82199</v>
      </c>
      <c r="D813" s="5">
        <v>67.160799999999995</v>
      </c>
      <c r="E813">
        <v>6</v>
      </c>
      <c r="F813">
        <v>-0.7</v>
      </c>
    </row>
    <row r="814" spans="1:6" x14ac:dyDescent="0.2">
      <c r="A814" t="s">
        <v>12</v>
      </c>
      <c r="B814">
        <v>16</v>
      </c>
      <c r="C814" s="5">
        <v>-57.036990000000003</v>
      </c>
      <c r="D814" s="5">
        <v>67.033299999999997</v>
      </c>
      <c r="E814">
        <v>6</v>
      </c>
      <c r="F814">
        <v>-0.67</v>
      </c>
    </row>
    <row r="815" spans="1:6" x14ac:dyDescent="0.2">
      <c r="A815" t="s">
        <v>29</v>
      </c>
      <c r="B815">
        <v>71</v>
      </c>
      <c r="C815" s="5">
        <v>26.5</v>
      </c>
      <c r="D815" s="5">
        <v>77.069999999999993</v>
      </c>
      <c r="E815">
        <v>6</v>
      </c>
      <c r="F815">
        <v>-0.38600000000000001</v>
      </c>
    </row>
    <row r="816" spans="1:6" x14ac:dyDescent="0.2">
      <c r="A816" t="s">
        <v>29</v>
      </c>
      <c r="B816">
        <v>172</v>
      </c>
      <c r="C816" s="5">
        <v>25.913</v>
      </c>
      <c r="D816" s="5">
        <v>78.58</v>
      </c>
      <c r="E816">
        <v>6</v>
      </c>
      <c r="F816">
        <v>-0.218</v>
      </c>
    </row>
    <row r="817" spans="1:6" x14ac:dyDescent="0.2">
      <c r="A817" t="s">
        <v>29</v>
      </c>
      <c r="B817">
        <v>35</v>
      </c>
      <c r="C817" s="5">
        <v>34.92</v>
      </c>
      <c r="D817" s="5">
        <v>79</v>
      </c>
      <c r="E817">
        <v>6</v>
      </c>
      <c r="F817">
        <v>-0.14099999999999999</v>
      </c>
    </row>
    <row r="818" spans="1:6" x14ac:dyDescent="0.2">
      <c r="A818" t="s">
        <v>29</v>
      </c>
      <c r="B818">
        <v>160</v>
      </c>
      <c r="C818" s="5">
        <v>22.803000000000001</v>
      </c>
      <c r="D818" s="5">
        <v>76.67</v>
      </c>
      <c r="E818">
        <v>6</v>
      </c>
      <c r="F818">
        <v>-8.5000000000000006E-2</v>
      </c>
    </row>
    <row r="819" spans="1:6" x14ac:dyDescent="0.2">
      <c r="A819" t="s">
        <v>29</v>
      </c>
      <c r="B819">
        <v>212</v>
      </c>
      <c r="C819" s="5">
        <v>19.082000000000001</v>
      </c>
      <c r="D819" s="5">
        <v>77.8</v>
      </c>
      <c r="E819">
        <v>6</v>
      </c>
      <c r="F819">
        <v>-7.9000000000000001E-2</v>
      </c>
    </row>
    <row r="820" spans="1:6" x14ac:dyDescent="0.2">
      <c r="A820" t="s">
        <v>29</v>
      </c>
      <c r="B820">
        <v>122</v>
      </c>
      <c r="C820" s="5">
        <v>20.364999999999998</v>
      </c>
      <c r="D820" s="5">
        <v>77.02</v>
      </c>
      <c r="E820">
        <v>6</v>
      </c>
      <c r="F820">
        <v>-7.4999999999999997E-2</v>
      </c>
    </row>
    <row r="821" spans="1:6" x14ac:dyDescent="0.2">
      <c r="A821" t="s">
        <v>29</v>
      </c>
      <c r="B821">
        <v>183</v>
      </c>
      <c r="C821" s="5">
        <v>32.765000000000001</v>
      </c>
      <c r="D821" s="5">
        <v>79.17</v>
      </c>
      <c r="E821">
        <v>6</v>
      </c>
      <c r="F821">
        <v>-5.8999999999999997E-2</v>
      </c>
    </row>
    <row r="822" spans="1:6" x14ac:dyDescent="0.2">
      <c r="A822" t="s">
        <v>29</v>
      </c>
      <c r="B822">
        <v>38</v>
      </c>
      <c r="C822" s="5">
        <v>33.862000000000002</v>
      </c>
      <c r="D822" s="5">
        <v>79.23</v>
      </c>
      <c r="E822">
        <v>6</v>
      </c>
      <c r="F822">
        <v>-5.5E-2</v>
      </c>
    </row>
    <row r="823" spans="1:6" x14ac:dyDescent="0.2">
      <c r="A823" t="s">
        <v>29</v>
      </c>
      <c r="B823">
        <v>213</v>
      </c>
      <c r="C823" s="5">
        <v>18.72</v>
      </c>
      <c r="D823" s="5">
        <v>77.819999999999993</v>
      </c>
      <c r="E823">
        <v>6</v>
      </c>
      <c r="F823">
        <v>-4.4999999999999998E-2</v>
      </c>
    </row>
    <row r="824" spans="1:6" x14ac:dyDescent="0.2">
      <c r="A824" t="s">
        <v>29</v>
      </c>
      <c r="B824">
        <v>204</v>
      </c>
      <c r="C824" s="5">
        <v>19.555</v>
      </c>
      <c r="D824" s="5">
        <v>77.47</v>
      </c>
      <c r="E824">
        <v>6</v>
      </c>
      <c r="F824">
        <v>-4.2999999999999997E-2</v>
      </c>
    </row>
    <row r="825" spans="1:6" x14ac:dyDescent="0.2">
      <c r="A825" t="s">
        <v>29</v>
      </c>
      <c r="B825">
        <v>140</v>
      </c>
      <c r="C825" s="5">
        <v>21.594999999999999</v>
      </c>
      <c r="D825" s="5">
        <v>76.64</v>
      </c>
      <c r="E825">
        <v>6</v>
      </c>
      <c r="F825">
        <v>-3.2000000000000001E-2</v>
      </c>
    </row>
    <row r="826" spans="1:6" x14ac:dyDescent="0.2">
      <c r="A826" t="s">
        <v>29</v>
      </c>
      <c r="B826">
        <v>105</v>
      </c>
      <c r="C826" s="5">
        <v>19.073</v>
      </c>
      <c r="D826" s="5">
        <v>77.5</v>
      </c>
      <c r="E826">
        <v>6</v>
      </c>
      <c r="F826">
        <v>-0.03</v>
      </c>
    </row>
    <row r="827" spans="1:6" x14ac:dyDescent="0.2">
      <c r="A827" t="s">
        <v>29</v>
      </c>
      <c r="B827">
        <v>44</v>
      </c>
      <c r="C827" s="5">
        <v>30.968</v>
      </c>
      <c r="D827" s="5">
        <v>79.52</v>
      </c>
      <c r="E827">
        <v>6</v>
      </c>
      <c r="F827">
        <v>-1.7999999999999999E-2</v>
      </c>
    </row>
    <row r="828" spans="1:6" x14ac:dyDescent="0.2">
      <c r="A828" t="s">
        <v>29</v>
      </c>
      <c r="B828">
        <v>188</v>
      </c>
      <c r="C828" s="5">
        <v>19.148</v>
      </c>
      <c r="D828" s="5">
        <v>76.64</v>
      </c>
      <c r="E828">
        <v>6</v>
      </c>
      <c r="F828">
        <v>2.1000000000000001E-2</v>
      </c>
    </row>
    <row r="829" spans="1:6" x14ac:dyDescent="0.2">
      <c r="A829" t="s">
        <v>29</v>
      </c>
      <c r="B829">
        <v>106</v>
      </c>
      <c r="C829" s="5">
        <v>18.690000000000001</v>
      </c>
      <c r="D829" s="5">
        <v>77.510000000000005</v>
      </c>
      <c r="E829">
        <v>6</v>
      </c>
      <c r="F829">
        <v>2.5999999999999999E-2</v>
      </c>
    </row>
    <row r="830" spans="1:6" x14ac:dyDescent="0.2">
      <c r="A830" t="s">
        <v>29</v>
      </c>
      <c r="B830">
        <v>19</v>
      </c>
      <c r="C830" s="5">
        <v>19.364999999999998</v>
      </c>
      <c r="D830" s="5">
        <v>76.239999999999995</v>
      </c>
      <c r="E830">
        <v>6</v>
      </c>
      <c r="F830">
        <v>4.5999999999999999E-2</v>
      </c>
    </row>
    <row r="831" spans="1:6" x14ac:dyDescent="0.2">
      <c r="A831" t="s">
        <v>29</v>
      </c>
      <c r="B831">
        <v>114</v>
      </c>
      <c r="C831" s="5">
        <v>20</v>
      </c>
      <c r="D831" s="5">
        <v>77.260000000000005</v>
      </c>
      <c r="E831">
        <v>6</v>
      </c>
      <c r="F831">
        <v>4.8000000000000001E-2</v>
      </c>
    </row>
    <row r="832" spans="1:6" x14ac:dyDescent="0.2">
      <c r="A832" t="s">
        <v>29</v>
      </c>
      <c r="B832">
        <v>104</v>
      </c>
      <c r="C832" s="5">
        <v>19.555</v>
      </c>
      <c r="D832" s="5">
        <v>77.47</v>
      </c>
      <c r="E832">
        <v>6</v>
      </c>
      <c r="F832">
        <v>5.6000000000000001E-2</v>
      </c>
    </row>
    <row r="833" spans="1:6" x14ac:dyDescent="0.2">
      <c r="A833" t="s">
        <v>29</v>
      </c>
      <c r="B833">
        <v>129</v>
      </c>
      <c r="C833" s="5">
        <v>18.042999999999999</v>
      </c>
      <c r="D833" s="5">
        <v>76.89</v>
      </c>
      <c r="E833">
        <v>6</v>
      </c>
      <c r="F833">
        <v>5.8999999999999997E-2</v>
      </c>
    </row>
    <row r="834" spans="1:6" x14ac:dyDescent="0.2">
      <c r="A834" t="s">
        <v>29</v>
      </c>
      <c r="B834">
        <v>31</v>
      </c>
      <c r="C834" s="5">
        <v>19.933</v>
      </c>
      <c r="D834" s="5">
        <v>76.64</v>
      </c>
      <c r="E834">
        <v>6</v>
      </c>
      <c r="F834">
        <v>0.14099999999999999</v>
      </c>
    </row>
    <row r="835" spans="1:6" x14ac:dyDescent="0.2">
      <c r="A835" t="s">
        <v>26</v>
      </c>
      <c r="B835">
        <v>11</v>
      </c>
      <c r="C835" s="5">
        <v>30.25</v>
      </c>
      <c r="D835" s="5">
        <v>81.572000000000003</v>
      </c>
      <c r="E835">
        <v>6.1340000000000003</v>
      </c>
      <c r="F835">
        <v>0.01</v>
      </c>
    </row>
    <row r="836" spans="1:6" x14ac:dyDescent="0.2">
      <c r="A836" t="s">
        <v>1</v>
      </c>
      <c r="B836">
        <v>2018</v>
      </c>
      <c r="C836" s="5">
        <v>-136.85001</v>
      </c>
      <c r="D836" s="5">
        <v>70.793000000000006</v>
      </c>
      <c r="E836">
        <v>7</v>
      </c>
      <c r="F836">
        <v>-7.7</v>
      </c>
    </row>
    <row r="837" spans="1:6" x14ac:dyDescent="0.2">
      <c r="A837" t="s">
        <v>1</v>
      </c>
      <c r="B837">
        <v>2024</v>
      </c>
      <c r="C837" s="5">
        <v>-136.13</v>
      </c>
      <c r="D837" s="5">
        <v>70.096999999999994</v>
      </c>
      <c r="E837">
        <v>7</v>
      </c>
      <c r="F837">
        <v>-7.6</v>
      </c>
    </row>
    <row r="838" spans="1:6" x14ac:dyDescent="0.2">
      <c r="A838" t="s">
        <v>16</v>
      </c>
      <c r="B838">
        <v>19096</v>
      </c>
      <c r="C838" s="5">
        <v>-144.69999999999999</v>
      </c>
      <c r="D838" s="5">
        <v>72.688000000000002</v>
      </c>
      <c r="E838">
        <v>7</v>
      </c>
      <c r="F838">
        <v>-6.01</v>
      </c>
    </row>
    <row r="839" spans="1:6" x14ac:dyDescent="0.2">
      <c r="A839" t="s">
        <v>1</v>
      </c>
      <c r="B839">
        <v>2038</v>
      </c>
      <c r="C839" s="5">
        <v>-138.53998999999999</v>
      </c>
      <c r="D839" s="5">
        <v>69.92</v>
      </c>
      <c r="E839">
        <v>7</v>
      </c>
      <c r="F839">
        <v>-6</v>
      </c>
    </row>
    <row r="840" spans="1:6" x14ac:dyDescent="0.2">
      <c r="A840" t="s">
        <v>1</v>
      </c>
      <c r="B840">
        <v>2035</v>
      </c>
      <c r="C840" s="5">
        <v>-138.28</v>
      </c>
      <c r="D840" s="5">
        <v>69.484999999999999</v>
      </c>
      <c r="E840">
        <v>7</v>
      </c>
      <c r="F840">
        <v>-5.8</v>
      </c>
    </row>
    <row r="841" spans="1:6" x14ac:dyDescent="0.2">
      <c r="A841" t="s">
        <v>10</v>
      </c>
      <c r="B841">
        <v>22009</v>
      </c>
      <c r="C841" s="5">
        <v>-140</v>
      </c>
      <c r="D841" s="5">
        <v>69.998999999999995</v>
      </c>
      <c r="E841">
        <v>7</v>
      </c>
      <c r="F841">
        <v>-5.4305000000000003</v>
      </c>
    </row>
    <row r="842" spans="1:6" x14ac:dyDescent="0.2">
      <c r="A842" t="s">
        <v>1</v>
      </c>
      <c r="B842">
        <v>2017</v>
      </c>
      <c r="C842" s="5">
        <v>-134.52000000000001</v>
      </c>
      <c r="D842" s="5">
        <v>70.992999999999995</v>
      </c>
      <c r="E842">
        <v>7</v>
      </c>
      <c r="F842">
        <v>-5.0999999999999996</v>
      </c>
    </row>
    <row r="843" spans="1:6" x14ac:dyDescent="0.2">
      <c r="A843" t="s">
        <v>1</v>
      </c>
      <c r="B843">
        <v>2014</v>
      </c>
      <c r="C843" s="5">
        <v>-134.19999999999999</v>
      </c>
      <c r="D843" s="5">
        <v>70.736999999999995</v>
      </c>
      <c r="E843">
        <v>7</v>
      </c>
      <c r="F843">
        <v>-5</v>
      </c>
    </row>
    <row r="844" spans="1:6" x14ac:dyDescent="0.2">
      <c r="A844" t="s">
        <v>19</v>
      </c>
      <c r="B844">
        <v>33001</v>
      </c>
      <c r="C844" s="5">
        <v>-126.28</v>
      </c>
      <c r="D844" s="5">
        <v>70.040000000000006</v>
      </c>
      <c r="E844">
        <v>7</v>
      </c>
      <c r="F844">
        <v>-4.6399999999999997</v>
      </c>
    </row>
    <row r="845" spans="1:6" x14ac:dyDescent="0.2">
      <c r="A845" t="s">
        <v>13</v>
      </c>
      <c r="B845">
        <v>24012</v>
      </c>
      <c r="C845" s="5">
        <v>-140.02000000000001</v>
      </c>
      <c r="D845" s="5">
        <v>70.233000000000004</v>
      </c>
      <c r="E845">
        <v>7</v>
      </c>
      <c r="F845">
        <v>-4.3490000000000002</v>
      </c>
    </row>
    <row r="846" spans="1:6" x14ac:dyDescent="0.2">
      <c r="A846" t="s">
        <v>33</v>
      </c>
      <c r="B846">
        <v>15010</v>
      </c>
      <c r="C846" s="5">
        <v>-140</v>
      </c>
      <c r="D846" s="5">
        <v>71</v>
      </c>
      <c r="E846">
        <v>7</v>
      </c>
      <c r="F846">
        <v>-4.3183999999999996</v>
      </c>
    </row>
    <row r="847" spans="1:6" x14ac:dyDescent="0.2">
      <c r="A847" t="s">
        <v>33</v>
      </c>
      <c r="B847">
        <v>15010</v>
      </c>
      <c r="C847" s="5">
        <v>-140</v>
      </c>
      <c r="D847" s="5">
        <v>71</v>
      </c>
      <c r="E847">
        <v>7</v>
      </c>
      <c r="F847">
        <v>-4.3094999999999999</v>
      </c>
    </row>
    <row r="848" spans="1:6" x14ac:dyDescent="0.2">
      <c r="A848" t="s">
        <v>1</v>
      </c>
      <c r="B848">
        <v>2021</v>
      </c>
      <c r="C848" s="5">
        <v>-136.42999</v>
      </c>
      <c r="D848" s="5">
        <v>70.358000000000004</v>
      </c>
      <c r="E848">
        <v>7</v>
      </c>
      <c r="F848">
        <v>-4.2</v>
      </c>
    </row>
    <row r="849" spans="1:6" x14ac:dyDescent="0.2">
      <c r="A849" t="s">
        <v>11</v>
      </c>
      <c r="B849">
        <v>26034</v>
      </c>
      <c r="C849" s="5">
        <v>-124.23</v>
      </c>
      <c r="D849" s="5">
        <v>70.739999999999995</v>
      </c>
      <c r="E849">
        <v>7</v>
      </c>
      <c r="F849">
        <v>-4.16</v>
      </c>
    </row>
    <row r="850" spans="1:6" x14ac:dyDescent="0.2">
      <c r="A850" t="s">
        <v>11</v>
      </c>
      <c r="B850">
        <v>26042</v>
      </c>
      <c r="C850" s="5">
        <v>-126.5</v>
      </c>
      <c r="D850" s="5">
        <v>69.923000000000002</v>
      </c>
      <c r="E850">
        <v>7</v>
      </c>
      <c r="F850">
        <v>-4.1500000000000004</v>
      </c>
    </row>
    <row r="851" spans="1:6" x14ac:dyDescent="0.2">
      <c r="A851" t="s">
        <v>8</v>
      </c>
      <c r="B851">
        <v>32057</v>
      </c>
      <c r="C851" s="5">
        <v>-124.84</v>
      </c>
      <c r="D851" s="5">
        <v>70.320999999999998</v>
      </c>
      <c r="E851">
        <v>7</v>
      </c>
      <c r="F851">
        <v>-3.91</v>
      </c>
    </row>
    <row r="852" spans="1:6" x14ac:dyDescent="0.2">
      <c r="A852" t="s">
        <v>31</v>
      </c>
      <c r="B852">
        <v>95</v>
      </c>
      <c r="C852" s="5">
        <v>-75.022000000000006</v>
      </c>
      <c r="D852" s="5">
        <v>83.983999999999995</v>
      </c>
      <c r="E852">
        <v>7</v>
      </c>
      <c r="F852">
        <v>-3.91</v>
      </c>
    </row>
    <row r="853" spans="1:6" x14ac:dyDescent="0.2">
      <c r="A853" t="s">
        <v>8</v>
      </c>
      <c r="B853">
        <v>32005</v>
      </c>
      <c r="C853" s="5">
        <v>-133.69</v>
      </c>
      <c r="D853" s="5">
        <v>70.944000000000003</v>
      </c>
      <c r="E853">
        <v>7</v>
      </c>
      <c r="F853">
        <v>-3.88</v>
      </c>
    </row>
    <row r="854" spans="1:6" x14ac:dyDescent="0.2">
      <c r="A854" t="s">
        <v>8</v>
      </c>
      <c r="B854">
        <v>32046</v>
      </c>
      <c r="C854" s="5">
        <v>-127.08</v>
      </c>
      <c r="D854" s="5">
        <v>71.515000000000001</v>
      </c>
      <c r="E854">
        <v>7</v>
      </c>
      <c r="F854">
        <v>-3.81</v>
      </c>
    </row>
    <row r="855" spans="1:6" x14ac:dyDescent="0.2">
      <c r="A855" t="s">
        <v>13</v>
      </c>
      <c r="B855">
        <v>24046</v>
      </c>
      <c r="C855" s="5">
        <v>-140.09</v>
      </c>
      <c r="D855" s="5">
        <v>74.003</v>
      </c>
      <c r="E855">
        <v>7</v>
      </c>
      <c r="F855">
        <v>-3.7879999999999998</v>
      </c>
    </row>
    <row r="856" spans="1:6" x14ac:dyDescent="0.2">
      <c r="A856" t="s">
        <v>13</v>
      </c>
      <c r="B856">
        <v>24050</v>
      </c>
      <c r="C856" s="5">
        <v>-143.41</v>
      </c>
      <c r="D856" s="5">
        <v>74.356999999999999</v>
      </c>
      <c r="E856">
        <v>7</v>
      </c>
      <c r="F856">
        <v>-3.7829999999999999</v>
      </c>
    </row>
    <row r="857" spans="1:6" x14ac:dyDescent="0.2">
      <c r="A857" t="s">
        <v>16</v>
      </c>
      <c r="B857">
        <v>19086</v>
      </c>
      <c r="C857" s="5">
        <v>-144.97999999999999</v>
      </c>
      <c r="D857" s="5">
        <v>74.504000000000005</v>
      </c>
      <c r="E857">
        <v>7</v>
      </c>
      <c r="F857">
        <v>-3.7309999999999999</v>
      </c>
    </row>
    <row r="858" spans="1:6" x14ac:dyDescent="0.2">
      <c r="A858" t="s">
        <v>16</v>
      </c>
      <c r="B858">
        <v>19083</v>
      </c>
      <c r="C858" s="5">
        <v>-139.99001000000001</v>
      </c>
      <c r="D858" s="5">
        <v>75.983999999999995</v>
      </c>
      <c r="E858">
        <v>7</v>
      </c>
      <c r="F858">
        <v>-3.7029999999999998</v>
      </c>
    </row>
    <row r="859" spans="1:6" x14ac:dyDescent="0.2">
      <c r="A859" t="s">
        <v>13</v>
      </c>
      <c r="B859">
        <v>24027</v>
      </c>
      <c r="C859" s="5">
        <v>-150</v>
      </c>
      <c r="D859" s="5">
        <v>76.998999999999995</v>
      </c>
      <c r="E859">
        <v>7</v>
      </c>
      <c r="F859">
        <v>-3.7010000000000001</v>
      </c>
    </row>
    <row r="860" spans="1:6" x14ac:dyDescent="0.2">
      <c r="A860" t="s">
        <v>13</v>
      </c>
      <c r="B860">
        <v>24051</v>
      </c>
      <c r="C860" s="5">
        <v>-139.99001000000001</v>
      </c>
      <c r="D860" s="5">
        <v>73.995999999999995</v>
      </c>
      <c r="E860">
        <v>7</v>
      </c>
      <c r="F860">
        <v>-3.6909999999999998</v>
      </c>
    </row>
    <row r="861" spans="1:6" x14ac:dyDescent="0.2">
      <c r="A861" t="s">
        <v>16</v>
      </c>
      <c r="B861">
        <v>19045</v>
      </c>
      <c r="C861" s="5">
        <v>-149.96001000000001</v>
      </c>
      <c r="D861" s="5">
        <v>75.984999999999999</v>
      </c>
      <c r="E861">
        <v>7</v>
      </c>
      <c r="F861">
        <v>-3.69</v>
      </c>
    </row>
    <row r="862" spans="1:6" x14ac:dyDescent="0.2">
      <c r="A862" t="s">
        <v>13</v>
      </c>
      <c r="B862">
        <v>24044</v>
      </c>
      <c r="C862" s="5">
        <v>-139.97999999999999</v>
      </c>
      <c r="D862" s="5">
        <v>75.984999999999999</v>
      </c>
      <c r="E862">
        <v>7</v>
      </c>
      <c r="F862">
        <v>-3.6890000000000001</v>
      </c>
    </row>
    <row r="863" spans="1:6" x14ac:dyDescent="0.2">
      <c r="A863" t="s">
        <v>13</v>
      </c>
      <c r="B863">
        <v>24052</v>
      </c>
      <c r="C863" s="5">
        <v>-137.91</v>
      </c>
      <c r="D863" s="5">
        <v>73.522999999999996</v>
      </c>
      <c r="E863">
        <v>7</v>
      </c>
      <c r="F863">
        <v>-3.6709999999999998</v>
      </c>
    </row>
    <row r="864" spans="1:6" x14ac:dyDescent="0.2">
      <c r="A864" t="s">
        <v>16</v>
      </c>
      <c r="B864">
        <v>19044</v>
      </c>
      <c r="C864" s="5">
        <v>-156.28998999999999</v>
      </c>
      <c r="D864" s="5">
        <v>75.2</v>
      </c>
      <c r="E864">
        <v>7</v>
      </c>
      <c r="F864">
        <v>-3.657</v>
      </c>
    </row>
    <row r="865" spans="1:6" x14ac:dyDescent="0.2">
      <c r="A865" t="s">
        <v>16</v>
      </c>
      <c r="B865">
        <v>19085</v>
      </c>
      <c r="C865" s="5">
        <v>-140</v>
      </c>
      <c r="D865" s="5">
        <v>75.001000000000005</v>
      </c>
      <c r="E865">
        <v>7</v>
      </c>
      <c r="F865">
        <v>-3.6320000000000001</v>
      </c>
    </row>
    <row r="866" spans="1:6" x14ac:dyDescent="0.2">
      <c r="A866" t="s">
        <v>10</v>
      </c>
      <c r="B866">
        <v>22063</v>
      </c>
      <c r="C866" s="5">
        <v>-143.31</v>
      </c>
      <c r="D866" s="5">
        <v>74.299000000000007</v>
      </c>
      <c r="E866">
        <v>7</v>
      </c>
      <c r="F866">
        <v>-3.6187999999999998</v>
      </c>
    </row>
    <row r="867" spans="1:6" x14ac:dyDescent="0.2">
      <c r="A867" t="s">
        <v>16</v>
      </c>
      <c r="B867">
        <v>19050</v>
      </c>
      <c r="C867" s="5">
        <v>-149.77000000000001</v>
      </c>
      <c r="D867" s="5">
        <v>77.942999999999998</v>
      </c>
      <c r="E867">
        <v>7</v>
      </c>
      <c r="F867">
        <v>-3.613</v>
      </c>
    </row>
    <row r="868" spans="1:6" x14ac:dyDescent="0.2">
      <c r="A868" t="s">
        <v>16</v>
      </c>
      <c r="B868">
        <v>19011</v>
      </c>
      <c r="C868" s="5">
        <v>-136.00998999999999</v>
      </c>
      <c r="D868" s="5">
        <v>72.897000000000006</v>
      </c>
      <c r="E868">
        <v>7</v>
      </c>
      <c r="F868">
        <v>-3.597</v>
      </c>
    </row>
    <row r="869" spans="1:6" x14ac:dyDescent="0.2">
      <c r="A869" t="s">
        <v>16</v>
      </c>
      <c r="B869">
        <v>19063</v>
      </c>
      <c r="C869" s="5">
        <v>-146.82001</v>
      </c>
      <c r="D869" s="5">
        <v>77.712999999999994</v>
      </c>
      <c r="E869">
        <v>7</v>
      </c>
      <c r="F869">
        <v>-3.5950000000000002</v>
      </c>
    </row>
    <row r="870" spans="1:6" x14ac:dyDescent="0.2">
      <c r="A870" t="s">
        <v>3</v>
      </c>
      <c r="B870">
        <v>8023</v>
      </c>
      <c r="C870" s="5">
        <v>-137.37</v>
      </c>
      <c r="D870" s="5">
        <v>70.608000000000004</v>
      </c>
      <c r="E870">
        <v>7</v>
      </c>
      <c r="F870">
        <v>-3.57</v>
      </c>
    </row>
    <row r="871" spans="1:6" x14ac:dyDescent="0.2">
      <c r="A871" t="s">
        <v>38</v>
      </c>
      <c r="B871">
        <v>16052</v>
      </c>
      <c r="C871" s="5">
        <v>-136.24001000000001</v>
      </c>
      <c r="D871" s="5">
        <v>74.251999999999995</v>
      </c>
      <c r="E871">
        <v>7</v>
      </c>
      <c r="F871">
        <v>-3.5649999999999999</v>
      </c>
    </row>
    <row r="872" spans="1:6" x14ac:dyDescent="0.2">
      <c r="A872" t="s">
        <v>10</v>
      </c>
      <c r="B872">
        <v>22024</v>
      </c>
      <c r="C872" s="5">
        <v>-149.89999</v>
      </c>
      <c r="D872" s="5">
        <v>75.021000000000001</v>
      </c>
      <c r="E872">
        <v>7</v>
      </c>
      <c r="F872">
        <v>-3.5407000000000002</v>
      </c>
    </row>
    <row r="873" spans="1:6" x14ac:dyDescent="0.2">
      <c r="A873" t="s">
        <v>16</v>
      </c>
      <c r="B873">
        <v>19100</v>
      </c>
      <c r="C873" s="5">
        <v>-139.99001000000001</v>
      </c>
      <c r="D873" s="5">
        <v>73</v>
      </c>
      <c r="E873">
        <v>7</v>
      </c>
      <c r="F873">
        <v>-3.5379999999999998</v>
      </c>
    </row>
    <row r="874" spans="1:6" x14ac:dyDescent="0.2">
      <c r="A874" t="s">
        <v>38</v>
      </c>
      <c r="B874">
        <v>16049</v>
      </c>
      <c r="C874" s="5">
        <v>-140.03</v>
      </c>
      <c r="D874" s="5">
        <v>75.021000000000001</v>
      </c>
      <c r="E874">
        <v>7</v>
      </c>
      <c r="F874">
        <v>-3.5350000000000001</v>
      </c>
    </row>
    <row r="875" spans="1:6" x14ac:dyDescent="0.2">
      <c r="A875" t="s">
        <v>13</v>
      </c>
      <c r="B875">
        <v>24030</v>
      </c>
      <c r="C875" s="5">
        <v>-153.02000000000001</v>
      </c>
      <c r="D875" s="5">
        <v>78.343999999999994</v>
      </c>
      <c r="E875">
        <v>7</v>
      </c>
      <c r="F875">
        <v>-3.5110000000000001</v>
      </c>
    </row>
    <row r="876" spans="1:6" x14ac:dyDescent="0.2">
      <c r="A876" t="s">
        <v>13</v>
      </c>
      <c r="B876">
        <v>24017</v>
      </c>
      <c r="C876" s="5">
        <v>-151.63999999999999</v>
      </c>
      <c r="D876" s="5">
        <v>71.492999999999995</v>
      </c>
      <c r="E876">
        <v>7</v>
      </c>
      <c r="F876">
        <v>-3.504</v>
      </c>
    </row>
    <row r="877" spans="1:6" x14ac:dyDescent="0.2">
      <c r="A877" t="s">
        <v>16</v>
      </c>
      <c r="B877">
        <v>19101</v>
      </c>
      <c r="C877" s="5">
        <v>-136</v>
      </c>
      <c r="D877" s="5">
        <v>72.905000000000001</v>
      </c>
      <c r="E877">
        <v>7</v>
      </c>
      <c r="F877">
        <v>-3.4990000000000001</v>
      </c>
    </row>
    <row r="878" spans="1:6" x14ac:dyDescent="0.2">
      <c r="A878" t="s">
        <v>13</v>
      </c>
      <c r="B878">
        <v>24042</v>
      </c>
      <c r="C878" s="5">
        <v>-139.88</v>
      </c>
      <c r="D878" s="5">
        <v>77.016999999999996</v>
      </c>
      <c r="E878">
        <v>7</v>
      </c>
      <c r="F878">
        <v>-3.4940000000000002</v>
      </c>
    </row>
    <row r="879" spans="1:6" x14ac:dyDescent="0.2">
      <c r="A879" t="s">
        <v>16</v>
      </c>
      <c r="B879">
        <v>19068</v>
      </c>
      <c r="C879" s="5">
        <v>-140.25</v>
      </c>
      <c r="D879" s="5">
        <v>77.040999999999997</v>
      </c>
      <c r="E879">
        <v>7</v>
      </c>
      <c r="F879">
        <v>-3.4790000000000001</v>
      </c>
    </row>
    <row r="880" spans="1:6" x14ac:dyDescent="0.2">
      <c r="A880" t="s">
        <v>10</v>
      </c>
      <c r="B880">
        <v>22059</v>
      </c>
      <c r="C880" s="5">
        <v>-130.88</v>
      </c>
      <c r="D880" s="5">
        <v>76.084000000000003</v>
      </c>
      <c r="E880">
        <v>7</v>
      </c>
      <c r="F880">
        <v>-3.4655</v>
      </c>
    </row>
    <row r="881" spans="1:6" x14ac:dyDescent="0.2">
      <c r="A881" t="s">
        <v>38</v>
      </c>
      <c r="B881">
        <v>16051</v>
      </c>
      <c r="C881" s="5">
        <v>-143.17999</v>
      </c>
      <c r="D881" s="5">
        <v>74.319999999999993</v>
      </c>
      <c r="E881">
        <v>7</v>
      </c>
      <c r="F881">
        <v>-3.4630000000000001</v>
      </c>
    </row>
    <row r="882" spans="1:6" x14ac:dyDescent="0.2">
      <c r="A882" t="s">
        <v>13</v>
      </c>
      <c r="B882">
        <v>24033</v>
      </c>
      <c r="C882" s="5">
        <v>-154.22999999999999</v>
      </c>
      <c r="D882" s="5">
        <v>78.593000000000004</v>
      </c>
      <c r="E882">
        <v>7</v>
      </c>
      <c r="F882">
        <v>-3.456</v>
      </c>
    </row>
    <row r="883" spans="1:6" x14ac:dyDescent="0.2">
      <c r="A883" t="s">
        <v>13</v>
      </c>
      <c r="B883">
        <v>24013</v>
      </c>
      <c r="C883" s="5">
        <v>-139.97999999999999</v>
      </c>
      <c r="D883" s="5">
        <v>70.572000000000003</v>
      </c>
      <c r="E883">
        <v>7</v>
      </c>
      <c r="F883">
        <v>-3.4540000000000002</v>
      </c>
    </row>
    <row r="884" spans="1:6" x14ac:dyDescent="0.2">
      <c r="A884" t="s">
        <v>13</v>
      </c>
      <c r="B884">
        <v>24038</v>
      </c>
      <c r="C884" s="5">
        <v>-145.14999</v>
      </c>
      <c r="D884" s="5">
        <v>77.563000000000002</v>
      </c>
      <c r="E884">
        <v>7</v>
      </c>
      <c r="F884">
        <v>-3.444</v>
      </c>
    </row>
    <row r="885" spans="1:6" x14ac:dyDescent="0.2">
      <c r="A885" t="s">
        <v>33</v>
      </c>
      <c r="B885">
        <v>15018</v>
      </c>
      <c r="C885" s="5">
        <v>-149.75</v>
      </c>
      <c r="D885" s="5">
        <v>74.186999999999998</v>
      </c>
      <c r="E885">
        <v>7</v>
      </c>
      <c r="F885">
        <v>-3.4298000000000002</v>
      </c>
    </row>
    <row r="886" spans="1:6" x14ac:dyDescent="0.2">
      <c r="A886" t="s">
        <v>13</v>
      </c>
      <c r="B886">
        <v>24034</v>
      </c>
      <c r="C886" s="5">
        <v>-154.27000000000001</v>
      </c>
      <c r="D886" s="5">
        <v>78.858999999999995</v>
      </c>
      <c r="E886">
        <v>7</v>
      </c>
      <c r="F886">
        <v>-3.4260000000000002</v>
      </c>
    </row>
    <row r="887" spans="1:6" x14ac:dyDescent="0.2">
      <c r="A887" t="s">
        <v>13</v>
      </c>
      <c r="B887">
        <v>24037</v>
      </c>
      <c r="C887" s="5">
        <v>-150.53</v>
      </c>
      <c r="D887" s="5">
        <v>79.001000000000005</v>
      </c>
      <c r="E887">
        <v>7</v>
      </c>
      <c r="F887">
        <v>-3.4220000000000002</v>
      </c>
    </row>
    <row r="888" spans="1:6" x14ac:dyDescent="0.2">
      <c r="A888" t="s">
        <v>16</v>
      </c>
      <c r="B888">
        <v>19038</v>
      </c>
      <c r="C888" s="5">
        <v>-155.27000000000001</v>
      </c>
      <c r="D888" s="5">
        <v>75.513000000000005</v>
      </c>
      <c r="E888">
        <v>7</v>
      </c>
      <c r="F888">
        <v>-3.42</v>
      </c>
    </row>
    <row r="889" spans="1:6" x14ac:dyDescent="0.2">
      <c r="A889" t="s">
        <v>13</v>
      </c>
      <c r="B889">
        <v>24047</v>
      </c>
      <c r="C889" s="5">
        <v>-135.46001000000001</v>
      </c>
      <c r="D889" s="5">
        <v>74.507999999999996</v>
      </c>
      <c r="E889">
        <v>7</v>
      </c>
      <c r="F889">
        <v>-3.4169999999999998</v>
      </c>
    </row>
    <row r="890" spans="1:6" x14ac:dyDescent="0.2">
      <c r="A890" t="s">
        <v>13</v>
      </c>
      <c r="B890">
        <v>24039</v>
      </c>
      <c r="C890" s="5">
        <v>-140.11000000000001</v>
      </c>
      <c r="D890" s="5">
        <v>77.828000000000003</v>
      </c>
      <c r="E890">
        <v>7</v>
      </c>
      <c r="F890">
        <v>-3.411</v>
      </c>
    </row>
    <row r="891" spans="1:6" x14ac:dyDescent="0.2">
      <c r="A891" t="s">
        <v>38</v>
      </c>
      <c r="B891">
        <v>16057</v>
      </c>
      <c r="C891" s="5">
        <v>-131.77000000000001</v>
      </c>
      <c r="D891" s="5">
        <v>71.828000000000003</v>
      </c>
      <c r="E891">
        <v>7</v>
      </c>
      <c r="F891">
        <v>-3.3820000000000001</v>
      </c>
    </row>
    <row r="892" spans="1:6" x14ac:dyDescent="0.2">
      <c r="A892" t="s">
        <v>16</v>
      </c>
      <c r="B892">
        <v>19039</v>
      </c>
      <c r="C892" s="5">
        <v>-156.06</v>
      </c>
      <c r="D892" s="5">
        <v>75.614999999999995</v>
      </c>
      <c r="E892">
        <v>7</v>
      </c>
      <c r="F892">
        <v>-3.37</v>
      </c>
    </row>
    <row r="893" spans="1:6" x14ac:dyDescent="0.2">
      <c r="A893" t="s">
        <v>13</v>
      </c>
      <c r="B893">
        <v>24016</v>
      </c>
      <c r="C893" s="5">
        <v>-152.03998999999999</v>
      </c>
      <c r="D893" s="5">
        <v>71.396000000000001</v>
      </c>
      <c r="E893">
        <v>7</v>
      </c>
      <c r="F893">
        <v>-3.36</v>
      </c>
    </row>
    <row r="894" spans="1:6" x14ac:dyDescent="0.2">
      <c r="A894" t="s">
        <v>38</v>
      </c>
      <c r="B894">
        <v>16033</v>
      </c>
      <c r="C894" s="5">
        <v>-153.27000000000001</v>
      </c>
      <c r="D894" s="5">
        <v>75.320999999999998</v>
      </c>
      <c r="E894">
        <v>7</v>
      </c>
      <c r="F894">
        <v>-3.3570000000000002</v>
      </c>
    </row>
    <row r="895" spans="1:6" x14ac:dyDescent="0.2">
      <c r="A895" t="s">
        <v>33</v>
      </c>
      <c r="B895">
        <v>15019</v>
      </c>
      <c r="C895" s="5">
        <v>-149.94</v>
      </c>
      <c r="D895" s="5">
        <v>74.978999999999999</v>
      </c>
      <c r="E895">
        <v>7</v>
      </c>
      <c r="F895">
        <v>-3.3540999999999999</v>
      </c>
    </row>
    <row r="896" spans="1:6" x14ac:dyDescent="0.2">
      <c r="A896" t="s">
        <v>13</v>
      </c>
      <c r="B896">
        <v>24040</v>
      </c>
      <c r="C896" s="5">
        <v>-135.47</v>
      </c>
      <c r="D896" s="5">
        <v>77.066000000000003</v>
      </c>
      <c r="E896">
        <v>7</v>
      </c>
      <c r="F896">
        <v>-3.3479999999999999</v>
      </c>
    </row>
    <row r="897" spans="1:6" x14ac:dyDescent="0.2">
      <c r="A897" t="s">
        <v>16</v>
      </c>
      <c r="B897">
        <v>19069</v>
      </c>
      <c r="C897" s="5">
        <v>-140.02000000000001</v>
      </c>
      <c r="D897" s="5">
        <v>77.998000000000005</v>
      </c>
      <c r="E897">
        <v>7</v>
      </c>
      <c r="F897">
        <v>-3.343</v>
      </c>
    </row>
    <row r="898" spans="1:6" x14ac:dyDescent="0.2">
      <c r="A898" t="s">
        <v>38</v>
      </c>
      <c r="B898">
        <v>16037</v>
      </c>
      <c r="C898" s="5">
        <v>-149.88</v>
      </c>
      <c r="D898" s="5">
        <v>76.959000000000003</v>
      </c>
      <c r="E898">
        <v>7</v>
      </c>
      <c r="F898">
        <v>-3.34</v>
      </c>
    </row>
    <row r="899" spans="1:6" x14ac:dyDescent="0.2">
      <c r="A899" t="s">
        <v>16</v>
      </c>
      <c r="B899">
        <v>19051</v>
      </c>
      <c r="C899" s="5">
        <v>-152.62</v>
      </c>
      <c r="D899" s="5">
        <v>78.353999999999999</v>
      </c>
      <c r="E899">
        <v>7</v>
      </c>
      <c r="F899">
        <v>-3.3380000000000001</v>
      </c>
    </row>
    <row r="900" spans="1:6" x14ac:dyDescent="0.2">
      <c r="A900" t="s">
        <v>38</v>
      </c>
      <c r="B900">
        <v>16011</v>
      </c>
      <c r="C900" s="5">
        <v>-122.91</v>
      </c>
      <c r="D900" s="5">
        <v>70.549000000000007</v>
      </c>
      <c r="E900">
        <v>7</v>
      </c>
      <c r="F900">
        <v>-3.32</v>
      </c>
    </row>
    <row r="901" spans="1:6" x14ac:dyDescent="0.2">
      <c r="A901" t="s">
        <v>13</v>
      </c>
      <c r="B901">
        <v>24035</v>
      </c>
      <c r="C901" s="5">
        <v>-152.57001</v>
      </c>
      <c r="D901" s="5">
        <v>80.281000000000006</v>
      </c>
      <c r="E901">
        <v>7</v>
      </c>
      <c r="F901">
        <v>-3.3170000000000002</v>
      </c>
    </row>
    <row r="902" spans="1:6" x14ac:dyDescent="0.2">
      <c r="A902" t="s">
        <v>33</v>
      </c>
      <c r="B902">
        <v>15039</v>
      </c>
      <c r="C902" s="5">
        <v>-140</v>
      </c>
      <c r="D902" s="5">
        <v>73.007000000000005</v>
      </c>
      <c r="E902">
        <v>7</v>
      </c>
      <c r="F902">
        <v>-3.2879</v>
      </c>
    </row>
    <row r="903" spans="1:6" x14ac:dyDescent="0.2">
      <c r="A903" t="s">
        <v>13</v>
      </c>
      <c r="B903">
        <v>24009</v>
      </c>
      <c r="C903" s="5">
        <v>-144.74001000000001</v>
      </c>
      <c r="D903" s="5">
        <v>72.658000000000001</v>
      </c>
      <c r="E903">
        <v>7</v>
      </c>
      <c r="F903">
        <v>-3.286</v>
      </c>
    </row>
    <row r="904" spans="1:6" x14ac:dyDescent="0.2">
      <c r="A904" t="s">
        <v>10</v>
      </c>
      <c r="B904">
        <v>22029</v>
      </c>
      <c r="C904" s="5">
        <v>-149.97999999999999</v>
      </c>
      <c r="D904" s="5">
        <v>75.995999999999995</v>
      </c>
      <c r="E904">
        <v>7</v>
      </c>
      <c r="F904">
        <v>-3.2845</v>
      </c>
    </row>
    <row r="905" spans="1:6" x14ac:dyDescent="0.2">
      <c r="A905" t="s">
        <v>38</v>
      </c>
      <c r="B905">
        <v>16055</v>
      </c>
      <c r="C905" s="5">
        <v>-133.72999999999999</v>
      </c>
      <c r="D905" s="5">
        <v>71.132999999999996</v>
      </c>
      <c r="E905">
        <v>7</v>
      </c>
      <c r="F905">
        <v>-3.2679999999999998</v>
      </c>
    </row>
    <row r="906" spans="1:6" x14ac:dyDescent="0.2">
      <c r="A906" t="s">
        <v>16</v>
      </c>
      <c r="B906">
        <v>19054</v>
      </c>
      <c r="C906" s="5">
        <v>-153.47</v>
      </c>
      <c r="D906" s="5">
        <v>78.350999999999999</v>
      </c>
      <c r="E906">
        <v>7</v>
      </c>
      <c r="F906">
        <v>-3.2250000000000001</v>
      </c>
    </row>
    <row r="907" spans="1:6" x14ac:dyDescent="0.2">
      <c r="A907" t="s">
        <v>13</v>
      </c>
      <c r="B907">
        <v>24010</v>
      </c>
      <c r="C907" s="5">
        <v>-140.02000000000001</v>
      </c>
      <c r="D907" s="5">
        <v>71.986000000000004</v>
      </c>
      <c r="E907">
        <v>7</v>
      </c>
      <c r="F907">
        <v>-3.2149999999999999</v>
      </c>
    </row>
    <row r="908" spans="1:6" x14ac:dyDescent="0.2">
      <c r="A908" t="s">
        <v>13</v>
      </c>
      <c r="B908">
        <v>24003</v>
      </c>
      <c r="C908" s="5">
        <v>-131.78</v>
      </c>
      <c r="D908" s="5">
        <v>71.831000000000003</v>
      </c>
      <c r="E908">
        <v>7</v>
      </c>
      <c r="F908">
        <v>-3.2109999999999999</v>
      </c>
    </row>
    <row r="909" spans="1:6" x14ac:dyDescent="0.2">
      <c r="A909" t="s">
        <v>16</v>
      </c>
      <c r="B909">
        <v>19080</v>
      </c>
      <c r="C909" s="5">
        <v>-128.71001000000001</v>
      </c>
      <c r="D909" s="5">
        <v>75.837000000000003</v>
      </c>
      <c r="E909">
        <v>7</v>
      </c>
      <c r="F909">
        <v>-3.1989999999999998</v>
      </c>
    </row>
    <row r="910" spans="1:6" x14ac:dyDescent="0.2">
      <c r="A910" t="s">
        <v>10</v>
      </c>
      <c r="B910">
        <v>22035</v>
      </c>
      <c r="C910" s="5">
        <v>-150.28</v>
      </c>
      <c r="D910" s="5">
        <v>77.981999999999999</v>
      </c>
      <c r="E910">
        <v>7</v>
      </c>
      <c r="F910">
        <v>-3.1916000000000002</v>
      </c>
    </row>
    <row r="911" spans="1:6" x14ac:dyDescent="0.2">
      <c r="A911" t="s">
        <v>33</v>
      </c>
      <c r="B911">
        <v>15040</v>
      </c>
      <c r="C911" s="5">
        <v>-139.99001000000001</v>
      </c>
      <c r="D911" s="5">
        <v>71.998000000000005</v>
      </c>
      <c r="E911">
        <v>7</v>
      </c>
      <c r="F911">
        <v>-3.1909000000000001</v>
      </c>
    </row>
    <row r="912" spans="1:6" x14ac:dyDescent="0.2">
      <c r="A912" t="s">
        <v>16</v>
      </c>
      <c r="B912">
        <v>19008</v>
      </c>
      <c r="C912" s="5">
        <v>-129.19999999999999</v>
      </c>
      <c r="D912" s="5">
        <v>73.823999999999998</v>
      </c>
      <c r="E912">
        <v>7</v>
      </c>
      <c r="F912">
        <v>-3.1869999999999998</v>
      </c>
    </row>
    <row r="913" spans="1:6" x14ac:dyDescent="0.2">
      <c r="A913" t="s">
        <v>33</v>
      </c>
      <c r="B913">
        <v>15037</v>
      </c>
      <c r="C913" s="5">
        <v>-140.37</v>
      </c>
      <c r="D913" s="5">
        <v>75.063000000000002</v>
      </c>
      <c r="E913">
        <v>7</v>
      </c>
      <c r="F913">
        <v>-3.181</v>
      </c>
    </row>
    <row r="914" spans="1:6" x14ac:dyDescent="0.2">
      <c r="A914" t="s">
        <v>13</v>
      </c>
      <c r="B914">
        <v>24004</v>
      </c>
      <c r="C914" s="5">
        <v>-134.16999999999999</v>
      </c>
      <c r="D914" s="5">
        <v>72.149000000000001</v>
      </c>
      <c r="E914">
        <v>7</v>
      </c>
      <c r="F914">
        <v>-3.1629999999999998</v>
      </c>
    </row>
    <row r="915" spans="1:6" x14ac:dyDescent="0.2">
      <c r="A915" t="s">
        <v>16</v>
      </c>
      <c r="B915">
        <v>19004</v>
      </c>
      <c r="C915" s="5">
        <v>-129.59</v>
      </c>
      <c r="D915" s="5">
        <v>73.811999999999998</v>
      </c>
      <c r="E915">
        <v>7</v>
      </c>
      <c r="F915">
        <v>-3.161</v>
      </c>
    </row>
    <row r="916" spans="1:6" x14ac:dyDescent="0.2">
      <c r="A916" t="s">
        <v>16</v>
      </c>
      <c r="B916">
        <v>19081</v>
      </c>
      <c r="C916" s="5">
        <v>-127.78999</v>
      </c>
      <c r="D916" s="5">
        <v>75.846000000000004</v>
      </c>
      <c r="E916">
        <v>7</v>
      </c>
      <c r="F916">
        <v>-3.153</v>
      </c>
    </row>
    <row r="917" spans="1:6" x14ac:dyDescent="0.2">
      <c r="A917" t="s">
        <v>33</v>
      </c>
      <c r="B917">
        <v>15015</v>
      </c>
      <c r="C917" s="5">
        <v>-150</v>
      </c>
      <c r="D917" s="5">
        <v>72.004000000000005</v>
      </c>
      <c r="E917">
        <v>7</v>
      </c>
      <c r="F917">
        <v>-3.1345999999999998</v>
      </c>
    </row>
    <row r="918" spans="1:6" x14ac:dyDescent="0.2">
      <c r="A918" t="s">
        <v>33</v>
      </c>
      <c r="B918">
        <v>15042</v>
      </c>
      <c r="C918" s="5">
        <v>-133.22999999999999</v>
      </c>
      <c r="D918" s="5">
        <v>72.11</v>
      </c>
      <c r="E918">
        <v>7</v>
      </c>
      <c r="F918">
        <v>-3.1316000000000002</v>
      </c>
    </row>
    <row r="919" spans="1:6" x14ac:dyDescent="0.2">
      <c r="A919" t="s">
        <v>10</v>
      </c>
      <c r="B919">
        <v>22017</v>
      </c>
      <c r="C919" s="5">
        <v>-151.78</v>
      </c>
      <c r="D919" s="5">
        <v>71.468000000000004</v>
      </c>
      <c r="E919">
        <v>7</v>
      </c>
      <c r="F919">
        <v>-3.1214</v>
      </c>
    </row>
    <row r="920" spans="1:6" x14ac:dyDescent="0.2">
      <c r="A920" t="s">
        <v>33</v>
      </c>
      <c r="B920">
        <v>15043</v>
      </c>
      <c r="C920" s="5">
        <v>-131.74001000000001</v>
      </c>
      <c r="D920" s="5">
        <v>71.756</v>
      </c>
      <c r="E920">
        <v>7</v>
      </c>
      <c r="F920">
        <v>-3.1009000000000002</v>
      </c>
    </row>
    <row r="921" spans="1:6" x14ac:dyDescent="0.2">
      <c r="A921" t="s">
        <v>13</v>
      </c>
      <c r="B921">
        <v>24053</v>
      </c>
      <c r="C921" s="5">
        <v>-131.78</v>
      </c>
      <c r="D921" s="5">
        <v>71.828000000000003</v>
      </c>
      <c r="E921">
        <v>7</v>
      </c>
      <c r="F921">
        <v>-3.097</v>
      </c>
    </row>
    <row r="922" spans="1:6" x14ac:dyDescent="0.2">
      <c r="A922" t="s">
        <v>38</v>
      </c>
      <c r="B922">
        <v>16022</v>
      </c>
      <c r="C922" s="5">
        <v>-150.00998999999999</v>
      </c>
      <c r="D922" s="5">
        <v>72.465000000000003</v>
      </c>
      <c r="E922">
        <v>7</v>
      </c>
      <c r="F922">
        <v>-3.0859999999999999</v>
      </c>
    </row>
    <row r="923" spans="1:6" x14ac:dyDescent="0.2">
      <c r="A923" t="s">
        <v>38</v>
      </c>
      <c r="B923">
        <v>16044</v>
      </c>
      <c r="C923" s="5">
        <v>-143.50998999999999</v>
      </c>
      <c r="D923" s="5">
        <v>77.323999999999998</v>
      </c>
      <c r="E923">
        <v>7</v>
      </c>
      <c r="F923">
        <v>-3.077</v>
      </c>
    </row>
    <row r="924" spans="1:6" x14ac:dyDescent="0.2">
      <c r="A924" t="s">
        <v>16</v>
      </c>
      <c r="B924">
        <v>19002</v>
      </c>
      <c r="C924" s="5">
        <v>-122.89</v>
      </c>
      <c r="D924" s="5">
        <v>70.546000000000006</v>
      </c>
      <c r="E924">
        <v>7</v>
      </c>
      <c r="F924">
        <v>-3.05</v>
      </c>
    </row>
    <row r="925" spans="1:6" x14ac:dyDescent="0.2">
      <c r="A925" t="s">
        <v>16</v>
      </c>
      <c r="B925">
        <v>19060</v>
      </c>
      <c r="C925" s="5">
        <v>-150.14999</v>
      </c>
      <c r="D925" s="5">
        <v>79.915000000000006</v>
      </c>
      <c r="E925">
        <v>7</v>
      </c>
      <c r="F925">
        <v>-3.0030000000000001</v>
      </c>
    </row>
    <row r="926" spans="1:6" x14ac:dyDescent="0.2">
      <c r="A926" t="s">
        <v>38</v>
      </c>
      <c r="B926">
        <v>16038</v>
      </c>
      <c r="C926" s="5">
        <v>-149.87</v>
      </c>
      <c r="D926" s="5">
        <v>77.983000000000004</v>
      </c>
      <c r="E926">
        <v>7</v>
      </c>
      <c r="F926">
        <v>-2.9990000000000001</v>
      </c>
    </row>
    <row r="927" spans="1:6" x14ac:dyDescent="0.2">
      <c r="A927" t="s">
        <v>16</v>
      </c>
      <c r="B927">
        <v>19003</v>
      </c>
      <c r="C927" s="5">
        <v>-127.35001</v>
      </c>
      <c r="D927" s="5">
        <v>73.858000000000004</v>
      </c>
      <c r="E927">
        <v>7</v>
      </c>
      <c r="F927">
        <v>-2.9969999999999999</v>
      </c>
    </row>
    <row r="928" spans="1:6" x14ac:dyDescent="0.2">
      <c r="A928" t="s">
        <v>10</v>
      </c>
      <c r="B928">
        <v>22038</v>
      </c>
      <c r="C928" s="5">
        <v>-153.35001</v>
      </c>
      <c r="D928" s="5">
        <v>78.34</v>
      </c>
      <c r="E928">
        <v>7</v>
      </c>
      <c r="F928">
        <v>-2.9661</v>
      </c>
    </row>
    <row r="929" spans="1:6" x14ac:dyDescent="0.2">
      <c r="A929" t="s">
        <v>38</v>
      </c>
      <c r="B929">
        <v>16040</v>
      </c>
      <c r="C929" s="5">
        <v>-153.49001000000001</v>
      </c>
      <c r="D929" s="5">
        <v>78.343000000000004</v>
      </c>
      <c r="E929">
        <v>7</v>
      </c>
      <c r="F929">
        <v>-2.9049999999999998</v>
      </c>
    </row>
    <row r="930" spans="1:6" x14ac:dyDescent="0.2">
      <c r="A930" t="s">
        <v>10</v>
      </c>
      <c r="B930">
        <v>22043</v>
      </c>
      <c r="C930" s="5">
        <v>-149.96001000000001</v>
      </c>
      <c r="D930" s="5">
        <v>82.004999999999995</v>
      </c>
      <c r="E930">
        <v>7</v>
      </c>
      <c r="F930">
        <v>-2.8889999999999998</v>
      </c>
    </row>
    <row r="931" spans="1:6" x14ac:dyDescent="0.2">
      <c r="A931" t="s">
        <v>38</v>
      </c>
      <c r="B931">
        <v>16056</v>
      </c>
      <c r="C931" s="5">
        <v>-133.25998999999999</v>
      </c>
      <c r="D931" s="5">
        <v>72.102999999999994</v>
      </c>
      <c r="E931">
        <v>7</v>
      </c>
      <c r="F931">
        <v>-2.7989999999999999</v>
      </c>
    </row>
    <row r="932" spans="1:6" x14ac:dyDescent="0.2">
      <c r="A932" t="s">
        <v>33</v>
      </c>
      <c r="B932">
        <v>15036</v>
      </c>
      <c r="C932" s="5">
        <v>-139.78998999999999</v>
      </c>
      <c r="D932" s="5">
        <v>75.998000000000005</v>
      </c>
      <c r="E932">
        <v>7</v>
      </c>
      <c r="F932">
        <v>-2.7650000000000001</v>
      </c>
    </row>
    <row r="933" spans="1:6" x14ac:dyDescent="0.2">
      <c r="A933" t="s">
        <v>16</v>
      </c>
      <c r="B933">
        <v>19035</v>
      </c>
      <c r="C933" s="5">
        <v>-150.13</v>
      </c>
      <c r="D933" s="5">
        <v>74.924000000000007</v>
      </c>
      <c r="E933">
        <v>7</v>
      </c>
      <c r="F933">
        <v>-2.7570000000000001</v>
      </c>
    </row>
    <row r="934" spans="1:6" x14ac:dyDescent="0.2">
      <c r="A934" t="s">
        <v>33</v>
      </c>
      <c r="B934">
        <v>15011</v>
      </c>
      <c r="C934" s="5">
        <v>-152</v>
      </c>
      <c r="D934" s="5">
        <v>71.397999999999996</v>
      </c>
      <c r="E934">
        <v>7</v>
      </c>
      <c r="F934">
        <v>-2.5876999999999999</v>
      </c>
    </row>
    <row r="935" spans="1:6" x14ac:dyDescent="0.2">
      <c r="A935" t="s">
        <v>8</v>
      </c>
      <c r="B935">
        <v>32039</v>
      </c>
      <c r="C935" s="5">
        <v>-126.3</v>
      </c>
      <c r="D935" s="5">
        <v>70.046000000000006</v>
      </c>
      <c r="E935">
        <v>7</v>
      </c>
      <c r="F935">
        <v>-2.17</v>
      </c>
    </row>
    <row r="936" spans="1:6" x14ac:dyDescent="0.2">
      <c r="A936" t="s">
        <v>28</v>
      </c>
      <c r="B936">
        <v>31</v>
      </c>
      <c r="C936" s="5">
        <v>-61.780299999999997</v>
      </c>
      <c r="D936" s="5">
        <v>68.056899999999999</v>
      </c>
      <c r="E936">
        <v>7</v>
      </c>
      <c r="F936">
        <v>-2.08</v>
      </c>
    </row>
    <row r="937" spans="1:6" x14ac:dyDescent="0.2">
      <c r="A937" t="s">
        <v>27</v>
      </c>
      <c r="B937">
        <v>12</v>
      </c>
      <c r="C937" s="5">
        <v>-59.060789999999997</v>
      </c>
      <c r="D937" s="5">
        <v>66.849299999999999</v>
      </c>
      <c r="E937">
        <v>7</v>
      </c>
      <c r="F937">
        <v>-1.92</v>
      </c>
    </row>
    <row r="938" spans="1:6" x14ac:dyDescent="0.2">
      <c r="A938" t="s">
        <v>13</v>
      </c>
      <c r="B938">
        <v>24011</v>
      </c>
      <c r="C938" s="5">
        <v>-139.97999999999999</v>
      </c>
      <c r="D938" s="5">
        <v>69.998999999999995</v>
      </c>
      <c r="E938">
        <v>7</v>
      </c>
      <c r="F938">
        <v>-1.879</v>
      </c>
    </row>
    <row r="939" spans="1:6" x14ac:dyDescent="0.2">
      <c r="A939" t="s">
        <v>28</v>
      </c>
      <c r="B939">
        <v>56</v>
      </c>
      <c r="C939" s="5">
        <v>-57.983310000000003</v>
      </c>
      <c r="D939" s="5">
        <v>66.260300000000001</v>
      </c>
      <c r="E939">
        <v>7</v>
      </c>
      <c r="F939">
        <v>-1.1499999999999999</v>
      </c>
    </row>
    <row r="940" spans="1:6" x14ac:dyDescent="0.2">
      <c r="A940" t="s">
        <v>27</v>
      </c>
      <c r="B940">
        <v>6</v>
      </c>
      <c r="C940" s="5">
        <v>-56.31879</v>
      </c>
      <c r="D940" s="5">
        <v>67.106300000000005</v>
      </c>
      <c r="E940">
        <v>7</v>
      </c>
      <c r="F940">
        <v>-1.1299999999999999</v>
      </c>
    </row>
    <row r="941" spans="1:6" x14ac:dyDescent="0.2">
      <c r="A941" t="s">
        <v>29</v>
      </c>
      <c r="B941">
        <v>171</v>
      </c>
      <c r="C941" s="5">
        <v>25.327000000000002</v>
      </c>
      <c r="D941" s="5">
        <v>78.52</v>
      </c>
      <c r="E941">
        <v>7</v>
      </c>
      <c r="F941">
        <v>-0.15</v>
      </c>
    </row>
    <row r="942" spans="1:6" x14ac:dyDescent="0.2">
      <c r="A942" t="s">
        <v>29</v>
      </c>
      <c r="B942">
        <v>181</v>
      </c>
      <c r="C942" s="5">
        <v>23.312000000000001</v>
      </c>
      <c r="D942" s="5">
        <v>77.16</v>
      </c>
      <c r="E942">
        <v>7</v>
      </c>
      <c r="F942">
        <v>-0.14099999999999999</v>
      </c>
    </row>
    <row r="943" spans="1:6" x14ac:dyDescent="0.2">
      <c r="A943" t="s">
        <v>29</v>
      </c>
      <c r="B943">
        <v>39</v>
      </c>
      <c r="C943" s="5">
        <v>33.476999999999997</v>
      </c>
      <c r="D943" s="5">
        <v>79.31</v>
      </c>
      <c r="E943">
        <v>7</v>
      </c>
      <c r="F943">
        <v>-0.13800000000000001</v>
      </c>
    </row>
    <row r="944" spans="1:6" x14ac:dyDescent="0.2">
      <c r="A944" t="s">
        <v>29</v>
      </c>
      <c r="B944">
        <v>203</v>
      </c>
      <c r="C944" s="5">
        <v>19.077000000000002</v>
      </c>
      <c r="D944" s="5">
        <v>77.5</v>
      </c>
      <c r="E944">
        <v>7</v>
      </c>
      <c r="F944">
        <v>-0.126</v>
      </c>
    </row>
    <row r="945" spans="1:6" x14ac:dyDescent="0.2">
      <c r="A945" t="s">
        <v>29</v>
      </c>
      <c r="B945">
        <v>47</v>
      </c>
      <c r="C945" s="5">
        <v>29.542000000000002</v>
      </c>
      <c r="D945" s="5">
        <v>79.59</v>
      </c>
      <c r="E945">
        <v>7</v>
      </c>
      <c r="F945">
        <v>-8.7999999999999995E-2</v>
      </c>
    </row>
    <row r="946" spans="1:6" x14ac:dyDescent="0.2">
      <c r="A946" t="s">
        <v>29</v>
      </c>
      <c r="B946">
        <v>194</v>
      </c>
      <c r="C946" s="5">
        <v>19.501999999999999</v>
      </c>
      <c r="D946" s="5">
        <v>77.260000000000005</v>
      </c>
      <c r="E946">
        <v>7</v>
      </c>
      <c r="F946">
        <v>-8.7999999999999995E-2</v>
      </c>
    </row>
    <row r="947" spans="1:6" x14ac:dyDescent="0.2">
      <c r="A947" t="s">
        <v>29</v>
      </c>
      <c r="B947">
        <v>137</v>
      </c>
      <c r="C947" s="5">
        <v>20.085000000000001</v>
      </c>
      <c r="D947" s="5">
        <v>76.83</v>
      </c>
      <c r="E947">
        <v>7</v>
      </c>
      <c r="F947">
        <v>-7.5999999999999998E-2</v>
      </c>
    </row>
    <row r="948" spans="1:6" x14ac:dyDescent="0.2">
      <c r="A948" t="s">
        <v>29</v>
      </c>
      <c r="B948">
        <v>190</v>
      </c>
      <c r="C948" s="5">
        <v>19.538</v>
      </c>
      <c r="D948" s="5">
        <v>76.64</v>
      </c>
      <c r="E948">
        <v>7</v>
      </c>
      <c r="F948">
        <v>-7.5999999999999998E-2</v>
      </c>
    </row>
    <row r="949" spans="1:6" x14ac:dyDescent="0.2">
      <c r="A949" t="s">
        <v>29</v>
      </c>
      <c r="B949">
        <v>40</v>
      </c>
      <c r="C949" s="5">
        <v>33.177</v>
      </c>
      <c r="D949" s="5">
        <v>79.37</v>
      </c>
      <c r="E949">
        <v>7</v>
      </c>
      <c r="F949">
        <v>-7.0999999999999994E-2</v>
      </c>
    </row>
    <row r="950" spans="1:6" x14ac:dyDescent="0.2">
      <c r="A950" t="s">
        <v>29</v>
      </c>
      <c r="B950">
        <v>196</v>
      </c>
      <c r="C950" s="5">
        <v>19.297999999999998</v>
      </c>
      <c r="D950" s="5">
        <v>77.2</v>
      </c>
      <c r="E950">
        <v>7</v>
      </c>
      <c r="F950">
        <v>-6.9000000000000006E-2</v>
      </c>
    </row>
    <row r="951" spans="1:6" x14ac:dyDescent="0.2">
      <c r="A951" t="s">
        <v>29</v>
      </c>
      <c r="B951">
        <v>51</v>
      </c>
      <c r="C951" s="5">
        <v>27.145</v>
      </c>
      <c r="D951" s="5">
        <v>79.69</v>
      </c>
      <c r="E951">
        <v>7</v>
      </c>
      <c r="F951">
        <v>-5.7000000000000002E-2</v>
      </c>
    </row>
    <row r="952" spans="1:6" x14ac:dyDescent="0.2">
      <c r="A952" t="s">
        <v>29</v>
      </c>
      <c r="B952">
        <v>205</v>
      </c>
      <c r="C952" s="5">
        <v>20.042000000000002</v>
      </c>
      <c r="D952" s="5">
        <v>77.45</v>
      </c>
      <c r="E952">
        <v>7</v>
      </c>
      <c r="F952">
        <v>-4.1000000000000002E-2</v>
      </c>
    </row>
    <row r="953" spans="1:6" x14ac:dyDescent="0.2">
      <c r="A953" t="s">
        <v>29</v>
      </c>
      <c r="B953">
        <v>37</v>
      </c>
      <c r="C953" s="5">
        <v>34.241999999999997</v>
      </c>
      <c r="D953" s="5">
        <v>79.16</v>
      </c>
      <c r="E953">
        <v>7</v>
      </c>
      <c r="F953">
        <v>-2.9000000000000001E-2</v>
      </c>
    </row>
    <row r="954" spans="1:6" x14ac:dyDescent="0.2">
      <c r="A954" t="s">
        <v>29</v>
      </c>
      <c r="B954">
        <v>21</v>
      </c>
      <c r="C954" s="5">
        <v>19.215</v>
      </c>
      <c r="D954" s="5">
        <v>76.34</v>
      </c>
      <c r="E954">
        <v>7</v>
      </c>
      <c r="F954">
        <v>-0.02</v>
      </c>
    </row>
    <row r="955" spans="1:6" x14ac:dyDescent="0.2">
      <c r="A955" t="s">
        <v>29</v>
      </c>
      <c r="B955">
        <v>43</v>
      </c>
      <c r="C955" s="5">
        <v>31.184999999999999</v>
      </c>
      <c r="D955" s="5">
        <v>79.459999999999994</v>
      </c>
      <c r="E955">
        <v>7</v>
      </c>
      <c r="F955">
        <v>1.7000000000000001E-2</v>
      </c>
    </row>
    <row r="956" spans="1:6" x14ac:dyDescent="0.2">
      <c r="A956" t="s">
        <v>29</v>
      </c>
      <c r="B956">
        <v>49</v>
      </c>
      <c r="C956" s="5">
        <v>28.216999999999999</v>
      </c>
      <c r="D956" s="5">
        <v>79.650000000000006</v>
      </c>
      <c r="E956">
        <v>7</v>
      </c>
      <c r="F956">
        <v>4.3999999999999997E-2</v>
      </c>
    </row>
    <row r="957" spans="1:6" x14ac:dyDescent="0.2">
      <c r="A957" t="s">
        <v>29</v>
      </c>
      <c r="B957">
        <v>53</v>
      </c>
      <c r="C957" s="5">
        <v>25.611999999999998</v>
      </c>
      <c r="D957" s="5">
        <v>78.92</v>
      </c>
      <c r="E957">
        <v>7</v>
      </c>
      <c r="F957">
        <v>4.4999999999999998E-2</v>
      </c>
    </row>
    <row r="958" spans="1:6" x14ac:dyDescent="0.2">
      <c r="A958" t="s">
        <v>29</v>
      </c>
      <c r="B958">
        <v>65</v>
      </c>
      <c r="C958" s="5">
        <v>26.5</v>
      </c>
      <c r="D958" s="5">
        <v>77.989999999999995</v>
      </c>
      <c r="E958">
        <v>7</v>
      </c>
      <c r="F958">
        <v>5.1999999999999998E-2</v>
      </c>
    </row>
    <row r="959" spans="1:6" x14ac:dyDescent="0.2">
      <c r="A959" t="s">
        <v>29</v>
      </c>
      <c r="B959">
        <v>27</v>
      </c>
      <c r="C959" s="5">
        <v>19.137</v>
      </c>
      <c r="D959" s="5">
        <v>76.64</v>
      </c>
      <c r="E959">
        <v>7</v>
      </c>
      <c r="F959">
        <v>7.0000000000000007E-2</v>
      </c>
    </row>
    <row r="960" spans="1:6" x14ac:dyDescent="0.2">
      <c r="A960" t="s">
        <v>29</v>
      </c>
      <c r="B960">
        <v>55</v>
      </c>
      <c r="C960" s="5">
        <v>24.542000000000002</v>
      </c>
      <c r="D960" s="5">
        <v>79.03</v>
      </c>
      <c r="E960">
        <v>7</v>
      </c>
      <c r="F960">
        <v>7.1999999999999995E-2</v>
      </c>
    </row>
    <row r="961" spans="1:6" x14ac:dyDescent="0.2">
      <c r="A961" t="s">
        <v>29</v>
      </c>
      <c r="B961">
        <v>80</v>
      </c>
      <c r="C961" s="5">
        <v>19.073</v>
      </c>
      <c r="D961" s="5">
        <v>77.5</v>
      </c>
      <c r="E961">
        <v>7</v>
      </c>
      <c r="F961">
        <v>0.09</v>
      </c>
    </row>
    <row r="962" spans="1:6" x14ac:dyDescent="0.2">
      <c r="A962" t="s">
        <v>29</v>
      </c>
      <c r="B962">
        <v>42</v>
      </c>
      <c r="C962" s="5">
        <v>31.602</v>
      </c>
      <c r="D962" s="5">
        <v>79.349999999999994</v>
      </c>
      <c r="E962">
        <v>7</v>
      </c>
      <c r="F962">
        <v>9.1999999999999998E-2</v>
      </c>
    </row>
    <row r="963" spans="1:6" x14ac:dyDescent="0.2">
      <c r="A963" t="s">
        <v>29</v>
      </c>
      <c r="B963">
        <v>28</v>
      </c>
      <c r="C963" s="5">
        <v>19.338000000000001</v>
      </c>
      <c r="D963" s="5">
        <v>76.64</v>
      </c>
      <c r="E963">
        <v>7</v>
      </c>
      <c r="F963">
        <v>9.7000000000000003E-2</v>
      </c>
    </row>
    <row r="964" spans="1:6" x14ac:dyDescent="0.2">
      <c r="A964" t="s">
        <v>29</v>
      </c>
      <c r="B964">
        <v>20</v>
      </c>
      <c r="C964" s="5">
        <v>19.658000000000001</v>
      </c>
      <c r="D964" s="5">
        <v>76.34</v>
      </c>
      <c r="E964">
        <v>7</v>
      </c>
      <c r="F964">
        <v>0.128</v>
      </c>
    </row>
    <row r="965" spans="1:6" x14ac:dyDescent="0.2">
      <c r="A965" t="s">
        <v>29</v>
      </c>
      <c r="B965">
        <v>30</v>
      </c>
      <c r="C965" s="5">
        <v>19.739999999999998</v>
      </c>
      <c r="D965" s="5">
        <v>76.64</v>
      </c>
      <c r="E965">
        <v>7</v>
      </c>
      <c r="F965">
        <v>0.17599999999999999</v>
      </c>
    </row>
    <row r="966" spans="1:6" x14ac:dyDescent="0.2">
      <c r="A966" t="s">
        <v>9</v>
      </c>
      <c r="B966">
        <v>12003</v>
      </c>
      <c r="C966" s="5">
        <v>-111.36</v>
      </c>
      <c r="D966" s="5">
        <v>67.888000000000005</v>
      </c>
      <c r="E966">
        <v>8</v>
      </c>
      <c r="F966">
        <v>-5.3460000000000001</v>
      </c>
    </row>
    <row r="967" spans="1:6" x14ac:dyDescent="0.2">
      <c r="A967" t="s">
        <v>9</v>
      </c>
      <c r="B967">
        <v>12023</v>
      </c>
      <c r="C967" s="5">
        <v>-126.42999</v>
      </c>
      <c r="D967" s="5">
        <v>70.558999999999997</v>
      </c>
      <c r="E967">
        <v>8</v>
      </c>
      <c r="F967">
        <v>-4.87</v>
      </c>
    </row>
    <row r="968" spans="1:6" x14ac:dyDescent="0.2">
      <c r="A968" t="s">
        <v>9</v>
      </c>
      <c r="B968">
        <v>12005</v>
      </c>
      <c r="C968" s="5">
        <v>-111.21001</v>
      </c>
      <c r="D968" s="5">
        <v>68.27</v>
      </c>
      <c r="E968">
        <v>8</v>
      </c>
      <c r="F968">
        <v>-4.83</v>
      </c>
    </row>
    <row r="969" spans="1:6" x14ac:dyDescent="0.2">
      <c r="A969" t="s">
        <v>11</v>
      </c>
      <c r="B969">
        <v>26022</v>
      </c>
      <c r="C969" s="5">
        <v>-126.8</v>
      </c>
      <c r="D969" s="5">
        <v>71.397999999999996</v>
      </c>
      <c r="E969">
        <v>8</v>
      </c>
      <c r="F969">
        <v>-4.63</v>
      </c>
    </row>
    <row r="970" spans="1:6" x14ac:dyDescent="0.2">
      <c r="A970" t="s">
        <v>11</v>
      </c>
      <c r="B970">
        <v>26046</v>
      </c>
      <c r="C970" s="5">
        <v>-127.12</v>
      </c>
      <c r="D970" s="5">
        <v>71.497</v>
      </c>
      <c r="E970">
        <v>8</v>
      </c>
      <c r="F970">
        <v>-4.2300000000000004</v>
      </c>
    </row>
    <row r="971" spans="1:6" x14ac:dyDescent="0.2">
      <c r="A971" t="s">
        <v>11</v>
      </c>
      <c r="B971">
        <v>26051</v>
      </c>
      <c r="C971" s="5">
        <v>-125.8</v>
      </c>
      <c r="D971" s="5">
        <v>71.117999999999995</v>
      </c>
      <c r="E971">
        <v>8</v>
      </c>
      <c r="F971">
        <v>-4.2</v>
      </c>
    </row>
    <row r="972" spans="1:6" x14ac:dyDescent="0.2">
      <c r="A972" t="s">
        <v>9</v>
      </c>
      <c r="B972">
        <v>12022</v>
      </c>
      <c r="C972" s="5">
        <v>-126.5</v>
      </c>
      <c r="D972" s="5">
        <v>71.298000000000002</v>
      </c>
      <c r="E972">
        <v>8</v>
      </c>
      <c r="F972">
        <v>-4.032</v>
      </c>
    </row>
    <row r="973" spans="1:6" x14ac:dyDescent="0.2">
      <c r="A973" t="s">
        <v>9</v>
      </c>
      <c r="B973">
        <v>12030</v>
      </c>
      <c r="C973" s="5">
        <v>-120.08</v>
      </c>
      <c r="D973" s="5">
        <v>69.980999999999995</v>
      </c>
      <c r="E973">
        <v>8</v>
      </c>
      <c r="F973">
        <v>-4.0010000000000003</v>
      </c>
    </row>
    <row r="974" spans="1:6" x14ac:dyDescent="0.2">
      <c r="A974">
        <v>189119870330</v>
      </c>
      <c r="B974">
        <v>3003</v>
      </c>
      <c r="C974" s="5">
        <v>-134.21001000000001</v>
      </c>
      <c r="D974" s="5">
        <v>70.733000000000004</v>
      </c>
      <c r="E974">
        <v>8</v>
      </c>
      <c r="F974">
        <v>-4</v>
      </c>
    </row>
    <row r="975" spans="1:6" x14ac:dyDescent="0.2">
      <c r="A975" t="s">
        <v>7</v>
      </c>
      <c r="B975">
        <v>333</v>
      </c>
      <c r="C975" s="5">
        <v>-146.39999</v>
      </c>
      <c r="D975" s="5">
        <v>87.028000000000006</v>
      </c>
      <c r="E975">
        <v>8</v>
      </c>
      <c r="F975">
        <v>-3.9550000000000001</v>
      </c>
    </row>
    <row r="976" spans="1:6" x14ac:dyDescent="0.2">
      <c r="A976">
        <v>189119870330</v>
      </c>
      <c r="B976">
        <v>3001</v>
      </c>
      <c r="C976" s="5">
        <v>-127.50999</v>
      </c>
      <c r="D976" s="5">
        <v>70.792000000000002</v>
      </c>
      <c r="E976">
        <v>8</v>
      </c>
      <c r="F976">
        <v>-3.9</v>
      </c>
    </row>
    <row r="977" spans="1:6" x14ac:dyDescent="0.2">
      <c r="A977" t="s">
        <v>31</v>
      </c>
      <c r="B977">
        <v>97</v>
      </c>
      <c r="C977" s="5">
        <v>-64.956999999999994</v>
      </c>
      <c r="D977" s="5">
        <v>84.052999999999997</v>
      </c>
      <c r="E977">
        <v>8</v>
      </c>
      <c r="F977">
        <v>-3.82</v>
      </c>
    </row>
    <row r="978" spans="1:6" x14ac:dyDescent="0.2">
      <c r="A978" t="s">
        <v>9</v>
      </c>
      <c r="B978">
        <v>12017</v>
      </c>
      <c r="C978" s="5">
        <v>-125</v>
      </c>
      <c r="D978" s="5">
        <v>70.799000000000007</v>
      </c>
      <c r="E978">
        <v>8</v>
      </c>
      <c r="F978">
        <v>-3.7909999999999999</v>
      </c>
    </row>
    <row r="979" spans="1:6" x14ac:dyDescent="0.2">
      <c r="A979" t="s">
        <v>13</v>
      </c>
      <c r="B979">
        <v>24045</v>
      </c>
      <c r="C979" s="5">
        <v>-140.06</v>
      </c>
      <c r="D979" s="5">
        <v>75.004000000000005</v>
      </c>
      <c r="E979">
        <v>8</v>
      </c>
      <c r="F979">
        <v>-3.7450000000000001</v>
      </c>
    </row>
    <row r="980" spans="1:6" x14ac:dyDescent="0.2">
      <c r="A980" t="s">
        <v>13</v>
      </c>
      <c r="B980">
        <v>24021</v>
      </c>
      <c r="C980" s="5">
        <v>-150.00998999999999</v>
      </c>
      <c r="D980" s="5">
        <v>73.998000000000005</v>
      </c>
      <c r="E980">
        <v>8</v>
      </c>
      <c r="F980">
        <v>-3.7069999999999999</v>
      </c>
    </row>
    <row r="981" spans="1:6" x14ac:dyDescent="0.2">
      <c r="A981" t="s">
        <v>13</v>
      </c>
      <c r="B981">
        <v>24026</v>
      </c>
      <c r="C981" s="5">
        <v>-149.99001000000001</v>
      </c>
      <c r="D981" s="5">
        <v>75.95</v>
      </c>
      <c r="E981">
        <v>8</v>
      </c>
      <c r="F981">
        <v>-3.7050000000000001</v>
      </c>
    </row>
    <row r="982" spans="1:6" x14ac:dyDescent="0.2">
      <c r="A982" t="s">
        <v>9</v>
      </c>
      <c r="B982">
        <v>12029</v>
      </c>
      <c r="C982" s="5">
        <v>-120.67</v>
      </c>
      <c r="D982" s="5">
        <v>69.716999999999999</v>
      </c>
      <c r="E982">
        <v>8</v>
      </c>
      <c r="F982">
        <v>-3.585</v>
      </c>
    </row>
    <row r="983" spans="1:6" x14ac:dyDescent="0.2">
      <c r="A983" t="s">
        <v>13</v>
      </c>
      <c r="B983">
        <v>24018</v>
      </c>
      <c r="C983" s="5">
        <v>-150.16999999999999</v>
      </c>
      <c r="D983" s="5">
        <v>71.953000000000003</v>
      </c>
      <c r="E983">
        <v>8</v>
      </c>
      <c r="F983">
        <v>-3.5819999999999999</v>
      </c>
    </row>
    <row r="984" spans="1:6" x14ac:dyDescent="0.2">
      <c r="A984" t="s">
        <v>10</v>
      </c>
      <c r="B984">
        <v>22021</v>
      </c>
      <c r="C984" s="5">
        <v>-150</v>
      </c>
      <c r="D984" s="5">
        <v>74</v>
      </c>
      <c r="E984">
        <v>8</v>
      </c>
      <c r="F984">
        <v>-3.5644</v>
      </c>
    </row>
    <row r="985" spans="1:6" x14ac:dyDescent="0.2">
      <c r="A985" t="s">
        <v>13</v>
      </c>
      <c r="B985">
        <v>24020</v>
      </c>
      <c r="C985" s="5">
        <v>-150</v>
      </c>
      <c r="D985" s="5">
        <v>73.006</v>
      </c>
      <c r="E985">
        <v>8</v>
      </c>
      <c r="F985">
        <v>-3.5470000000000002</v>
      </c>
    </row>
    <row r="986" spans="1:6" x14ac:dyDescent="0.2">
      <c r="A986" t="s">
        <v>9</v>
      </c>
      <c r="B986">
        <v>12027</v>
      </c>
      <c r="C986" s="5">
        <v>-121.67</v>
      </c>
      <c r="D986" s="5">
        <v>70.25</v>
      </c>
      <c r="E986">
        <v>8</v>
      </c>
      <c r="F986">
        <v>-3.52</v>
      </c>
    </row>
    <row r="987" spans="1:6" x14ac:dyDescent="0.2">
      <c r="A987" t="s">
        <v>38</v>
      </c>
      <c r="B987">
        <v>16031</v>
      </c>
      <c r="C987" s="5">
        <v>-156.16999999999999</v>
      </c>
      <c r="D987" s="5">
        <v>75.456000000000003</v>
      </c>
      <c r="E987">
        <v>8</v>
      </c>
      <c r="F987">
        <v>-3.4950000000000001</v>
      </c>
    </row>
    <row r="988" spans="1:6" x14ac:dyDescent="0.2">
      <c r="A988" t="s">
        <v>13</v>
      </c>
      <c r="B988">
        <v>24031</v>
      </c>
      <c r="C988" s="5">
        <v>-153.50998999999999</v>
      </c>
      <c r="D988" s="5">
        <v>78.340999999999994</v>
      </c>
      <c r="E988">
        <v>8</v>
      </c>
      <c r="F988">
        <v>-3.476</v>
      </c>
    </row>
    <row r="989" spans="1:6" x14ac:dyDescent="0.2">
      <c r="A989" t="s">
        <v>31</v>
      </c>
      <c r="B989">
        <v>98</v>
      </c>
      <c r="C989" s="5">
        <v>-39.909999999999997</v>
      </c>
      <c r="D989" s="5">
        <v>89.614000000000004</v>
      </c>
      <c r="E989">
        <v>8</v>
      </c>
      <c r="F989">
        <v>-3.39</v>
      </c>
    </row>
    <row r="990" spans="1:6" x14ac:dyDescent="0.2">
      <c r="A990" t="s">
        <v>9</v>
      </c>
      <c r="B990">
        <v>12014</v>
      </c>
      <c r="C990" s="5">
        <v>-122.94</v>
      </c>
      <c r="D990" s="5">
        <v>70.040000000000006</v>
      </c>
      <c r="E990">
        <v>8</v>
      </c>
      <c r="F990">
        <v>-3.3690000000000002</v>
      </c>
    </row>
    <row r="991" spans="1:6" x14ac:dyDescent="0.2">
      <c r="A991" t="s">
        <v>18</v>
      </c>
      <c r="B991">
        <v>29</v>
      </c>
      <c r="C991" s="5">
        <v>-158.22</v>
      </c>
      <c r="D991" s="5">
        <v>72.881</v>
      </c>
      <c r="E991">
        <v>8</v>
      </c>
      <c r="F991">
        <v>-3.36</v>
      </c>
    </row>
    <row r="992" spans="1:6" x14ac:dyDescent="0.2">
      <c r="A992" t="s">
        <v>38</v>
      </c>
      <c r="B992">
        <v>16024</v>
      </c>
      <c r="C992" s="5">
        <v>-150.03</v>
      </c>
      <c r="D992" s="5">
        <v>73.994</v>
      </c>
      <c r="E992">
        <v>8</v>
      </c>
      <c r="F992">
        <v>-3.3359999999999999</v>
      </c>
    </row>
    <row r="993" spans="1:6" x14ac:dyDescent="0.2">
      <c r="A993" t="s">
        <v>14</v>
      </c>
      <c r="B993">
        <v>118</v>
      </c>
      <c r="C993" s="5">
        <v>-163.35001</v>
      </c>
      <c r="D993" s="5">
        <v>75.391000000000005</v>
      </c>
      <c r="E993">
        <v>8</v>
      </c>
      <c r="F993">
        <v>-3.33</v>
      </c>
    </row>
    <row r="994" spans="1:6" x14ac:dyDescent="0.2">
      <c r="A994" t="s">
        <v>38</v>
      </c>
      <c r="B994">
        <v>16013</v>
      </c>
      <c r="C994" s="5">
        <v>-140</v>
      </c>
      <c r="D994" s="5">
        <v>70.498000000000005</v>
      </c>
      <c r="E994">
        <v>8</v>
      </c>
      <c r="F994">
        <v>-3.2639999999999998</v>
      </c>
    </row>
    <row r="995" spans="1:6" x14ac:dyDescent="0.2">
      <c r="A995" t="s">
        <v>9</v>
      </c>
      <c r="B995">
        <v>12018</v>
      </c>
      <c r="C995" s="5">
        <v>-127.75</v>
      </c>
      <c r="D995" s="5">
        <v>71.941999999999993</v>
      </c>
      <c r="E995">
        <v>8</v>
      </c>
      <c r="F995">
        <v>-3.2189999999999999</v>
      </c>
    </row>
    <row r="996" spans="1:6" x14ac:dyDescent="0.2">
      <c r="A996" t="s">
        <v>38</v>
      </c>
      <c r="B996">
        <v>16015</v>
      </c>
      <c r="C996" s="5">
        <v>-140.00998999999999</v>
      </c>
      <c r="D996" s="5">
        <v>71.248000000000005</v>
      </c>
      <c r="E996">
        <v>8</v>
      </c>
      <c r="F996">
        <v>-3.177</v>
      </c>
    </row>
    <row r="997" spans="1:6" x14ac:dyDescent="0.2">
      <c r="A997" t="s">
        <v>38</v>
      </c>
      <c r="B997">
        <v>16016</v>
      </c>
      <c r="C997" s="5">
        <v>-143.94</v>
      </c>
      <c r="D997" s="5">
        <v>71.787999999999997</v>
      </c>
      <c r="E997">
        <v>8</v>
      </c>
      <c r="F997">
        <v>-3.1480000000000001</v>
      </c>
    </row>
    <row r="998" spans="1:6" x14ac:dyDescent="0.2">
      <c r="A998" t="s">
        <v>16</v>
      </c>
      <c r="B998">
        <v>19061</v>
      </c>
      <c r="C998" s="5">
        <v>-150.03</v>
      </c>
      <c r="D998" s="5">
        <v>78.998999999999995</v>
      </c>
      <c r="E998">
        <v>8</v>
      </c>
      <c r="F998">
        <v>-3.1429999999999998</v>
      </c>
    </row>
    <row r="999" spans="1:6" x14ac:dyDescent="0.2">
      <c r="A999" t="s">
        <v>9</v>
      </c>
      <c r="B999">
        <v>12012</v>
      </c>
      <c r="C999" s="5">
        <v>-118.60001</v>
      </c>
      <c r="D999" s="5">
        <v>69.438000000000002</v>
      </c>
      <c r="E999">
        <v>8</v>
      </c>
      <c r="F999">
        <v>-3.09</v>
      </c>
    </row>
    <row r="1000" spans="1:6" x14ac:dyDescent="0.2">
      <c r="A1000" t="s">
        <v>9</v>
      </c>
      <c r="B1000">
        <v>12024</v>
      </c>
      <c r="C1000" s="5">
        <v>-127.21001</v>
      </c>
      <c r="D1000" s="5">
        <v>70.430999999999997</v>
      </c>
      <c r="E1000">
        <v>8</v>
      </c>
      <c r="F1000">
        <v>-3</v>
      </c>
    </row>
    <row r="1001" spans="1:6" x14ac:dyDescent="0.2">
      <c r="A1001" t="s">
        <v>38</v>
      </c>
      <c r="B1001">
        <v>16020</v>
      </c>
      <c r="C1001" s="5">
        <v>-151</v>
      </c>
      <c r="D1001" s="5">
        <v>71.724000000000004</v>
      </c>
      <c r="E1001">
        <v>8</v>
      </c>
      <c r="F1001">
        <v>-2.8809999999999998</v>
      </c>
    </row>
    <row r="1002" spans="1:6" x14ac:dyDescent="0.2">
      <c r="A1002" t="s">
        <v>33</v>
      </c>
      <c r="B1002">
        <v>15025</v>
      </c>
      <c r="C1002" s="5">
        <v>-150.00998999999999</v>
      </c>
      <c r="D1002" s="5">
        <v>76.989000000000004</v>
      </c>
      <c r="E1002">
        <v>8</v>
      </c>
      <c r="F1002">
        <v>-2.8546</v>
      </c>
    </row>
    <row r="1003" spans="1:6" x14ac:dyDescent="0.2">
      <c r="A1003" t="s">
        <v>33</v>
      </c>
      <c r="B1003">
        <v>15032</v>
      </c>
      <c r="C1003" s="5">
        <v>-143.37</v>
      </c>
      <c r="D1003" s="5">
        <v>77.314999999999998</v>
      </c>
      <c r="E1003">
        <v>8</v>
      </c>
      <c r="F1003">
        <v>-2.7324000000000002</v>
      </c>
    </row>
    <row r="1004" spans="1:6" x14ac:dyDescent="0.2">
      <c r="A1004" t="s">
        <v>31</v>
      </c>
      <c r="B1004">
        <v>62</v>
      </c>
      <c r="C1004" s="5">
        <v>-64.700990000000004</v>
      </c>
      <c r="D1004" s="5">
        <v>84.106999999999999</v>
      </c>
      <c r="E1004">
        <v>8</v>
      </c>
      <c r="F1004">
        <v>-2.4700000000000002</v>
      </c>
    </row>
    <row r="1005" spans="1:6" x14ac:dyDescent="0.2">
      <c r="A1005" t="s">
        <v>31</v>
      </c>
      <c r="B1005">
        <v>99</v>
      </c>
      <c r="C1005" s="5">
        <v>-88.140010000000004</v>
      </c>
      <c r="D1005" s="5">
        <v>88.433999999999997</v>
      </c>
      <c r="E1005">
        <v>8</v>
      </c>
      <c r="F1005">
        <v>-2.4700000000000002</v>
      </c>
    </row>
    <row r="1006" spans="1:6" x14ac:dyDescent="0.2">
      <c r="A1006" t="s">
        <v>14</v>
      </c>
      <c r="B1006">
        <v>13</v>
      </c>
      <c r="C1006" s="5">
        <v>175.60001</v>
      </c>
      <c r="D1006" s="5">
        <v>76.262</v>
      </c>
      <c r="E1006">
        <v>8</v>
      </c>
      <c r="F1006">
        <v>-2.11</v>
      </c>
    </row>
    <row r="1007" spans="1:6" x14ac:dyDescent="0.2">
      <c r="A1007" t="s">
        <v>6</v>
      </c>
      <c r="B1007">
        <v>10018</v>
      </c>
      <c r="C1007" s="5">
        <v>-81.45599</v>
      </c>
      <c r="D1007" s="5">
        <v>75.837000000000003</v>
      </c>
      <c r="E1007">
        <v>8</v>
      </c>
      <c r="F1007">
        <v>-1.978</v>
      </c>
    </row>
    <row r="1008" spans="1:6" x14ac:dyDescent="0.2">
      <c r="A1008" t="s">
        <v>27</v>
      </c>
      <c r="B1008">
        <v>11</v>
      </c>
      <c r="C1008" s="5">
        <v>-58.378999999999998</v>
      </c>
      <c r="D1008" s="5">
        <v>66.935299999999998</v>
      </c>
      <c r="E1008">
        <v>8</v>
      </c>
      <c r="F1008">
        <v>-1.9</v>
      </c>
    </row>
    <row r="1009" spans="1:6" x14ac:dyDescent="0.2">
      <c r="A1009" t="s">
        <v>27</v>
      </c>
      <c r="B1009">
        <v>15</v>
      </c>
      <c r="C1009" s="5">
        <v>-60.471499999999999</v>
      </c>
      <c r="D1009" s="5">
        <v>66.731499999999997</v>
      </c>
      <c r="E1009">
        <v>8</v>
      </c>
      <c r="F1009">
        <v>-1.86</v>
      </c>
    </row>
    <row r="1010" spans="1:6" x14ac:dyDescent="0.2">
      <c r="A1010" t="s">
        <v>12</v>
      </c>
      <c r="B1010">
        <v>30</v>
      </c>
      <c r="C1010" s="5">
        <v>-59.623289999999997</v>
      </c>
      <c r="D1010" s="5">
        <v>66.825500000000005</v>
      </c>
      <c r="E1010">
        <v>8</v>
      </c>
      <c r="F1010">
        <v>-1.85</v>
      </c>
    </row>
    <row r="1011" spans="1:6" x14ac:dyDescent="0.2">
      <c r="A1011" t="s">
        <v>27</v>
      </c>
      <c r="B1011">
        <v>13</v>
      </c>
      <c r="C1011" s="5">
        <v>-59.622709999999998</v>
      </c>
      <c r="D1011" s="5">
        <v>66.8262</v>
      </c>
      <c r="E1011">
        <v>8</v>
      </c>
      <c r="F1011">
        <v>-1.84</v>
      </c>
    </row>
    <row r="1012" spans="1:6" x14ac:dyDescent="0.2">
      <c r="A1012" t="s">
        <v>27</v>
      </c>
      <c r="B1012">
        <v>16</v>
      </c>
      <c r="C1012" s="5">
        <v>-60.807189999999999</v>
      </c>
      <c r="D1012" s="5">
        <v>66.691699999999997</v>
      </c>
      <c r="E1012">
        <v>8</v>
      </c>
      <c r="F1012">
        <v>-1.83</v>
      </c>
    </row>
    <row r="1013" spans="1:6" x14ac:dyDescent="0.2">
      <c r="A1013" t="s">
        <v>6</v>
      </c>
      <c r="B1013">
        <v>10024</v>
      </c>
      <c r="C1013" s="5">
        <v>-74.944000000000003</v>
      </c>
      <c r="D1013" s="5">
        <v>78.334000000000003</v>
      </c>
      <c r="E1013">
        <v>8</v>
      </c>
      <c r="F1013">
        <v>-1.8049999999999999</v>
      </c>
    </row>
    <row r="1014" spans="1:6" x14ac:dyDescent="0.2">
      <c r="A1014" t="s">
        <v>27</v>
      </c>
      <c r="B1014">
        <v>14</v>
      </c>
      <c r="C1014" s="5">
        <v>-60.070309999999999</v>
      </c>
      <c r="D1014" s="5">
        <v>66.760800000000003</v>
      </c>
      <c r="E1014">
        <v>8</v>
      </c>
      <c r="F1014">
        <v>-1.72</v>
      </c>
    </row>
    <row r="1015" spans="1:6" x14ac:dyDescent="0.2">
      <c r="A1015" t="s">
        <v>11</v>
      </c>
      <c r="B1015">
        <v>26004</v>
      </c>
      <c r="C1015" s="5">
        <v>-133.88</v>
      </c>
      <c r="D1015" s="5">
        <v>70.923000000000002</v>
      </c>
      <c r="E1015">
        <v>8</v>
      </c>
      <c r="F1015">
        <v>-1.71</v>
      </c>
    </row>
    <row r="1016" spans="1:6" x14ac:dyDescent="0.2">
      <c r="A1016" t="s">
        <v>27</v>
      </c>
      <c r="B1016">
        <v>9</v>
      </c>
      <c r="C1016" s="5">
        <v>-57.363799999999998</v>
      </c>
      <c r="D1016" s="5">
        <v>67.018799999999999</v>
      </c>
      <c r="E1016">
        <v>8</v>
      </c>
      <c r="F1016">
        <v>-1.25</v>
      </c>
    </row>
    <row r="1017" spans="1:6" x14ac:dyDescent="0.2">
      <c r="A1017" t="s">
        <v>27</v>
      </c>
      <c r="B1017">
        <v>5</v>
      </c>
      <c r="C1017" s="5">
        <v>-55.822809999999997</v>
      </c>
      <c r="D1017" s="5">
        <v>67.161500000000004</v>
      </c>
      <c r="E1017">
        <v>8</v>
      </c>
      <c r="F1017">
        <v>-1.2</v>
      </c>
    </row>
    <row r="1018" spans="1:6" x14ac:dyDescent="0.2">
      <c r="A1018" t="s">
        <v>27</v>
      </c>
      <c r="B1018">
        <v>7</v>
      </c>
      <c r="C1018" s="5">
        <v>-56.679020000000001</v>
      </c>
      <c r="D1018" s="5">
        <v>67.0685</v>
      </c>
      <c r="E1018">
        <v>8</v>
      </c>
      <c r="F1018">
        <v>-1.07</v>
      </c>
    </row>
    <row r="1019" spans="1:6" x14ac:dyDescent="0.2">
      <c r="A1019" t="s">
        <v>27</v>
      </c>
      <c r="B1019">
        <v>10</v>
      </c>
      <c r="C1019" s="5">
        <v>-57.67371</v>
      </c>
      <c r="D1019" s="5">
        <v>66.977999999999994</v>
      </c>
      <c r="E1019">
        <v>8</v>
      </c>
      <c r="F1019">
        <v>-1.02</v>
      </c>
    </row>
    <row r="1020" spans="1:6" x14ac:dyDescent="0.2">
      <c r="A1020" t="s">
        <v>7</v>
      </c>
      <c r="B1020">
        <v>299</v>
      </c>
      <c r="C1020" s="5">
        <v>89.043000000000006</v>
      </c>
      <c r="D1020" s="5">
        <v>84.051000000000002</v>
      </c>
      <c r="E1020">
        <v>8</v>
      </c>
      <c r="F1020">
        <v>-0.64</v>
      </c>
    </row>
    <row r="1021" spans="1:6" x14ac:dyDescent="0.2">
      <c r="A1021" t="s">
        <v>29</v>
      </c>
      <c r="B1021">
        <v>103</v>
      </c>
      <c r="C1021" s="5">
        <v>20.042000000000002</v>
      </c>
      <c r="D1021" s="5">
        <v>77.45</v>
      </c>
      <c r="E1021">
        <v>8</v>
      </c>
      <c r="F1021">
        <v>-0.251</v>
      </c>
    </row>
    <row r="1022" spans="1:6" x14ac:dyDescent="0.2">
      <c r="A1022" t="s">
        <v>29</v>
      </c>
      <c r="B1022">
        <v>69</v>
      </c>
      <c r="C1022" s="5">
        <v>26.5</v>
      </c>
      <c r="D1022" s="5">
        <v>77.38</v>
      </c>
      <c r="E1022">
        <v>8</v>
      </c>
      <c r="F1022">
        <v>-0.17199999999999999</v>
      </c>
    </row>
    <row r="1023" spans="1:6" x14ac:dyDescent="0.2">
      <c r="A1023" t="s">
        <v>29</v>
      </c>
      <c r="B1023">
        <v>148</v>
      </c>
      <c r="C1023" s="5">
        <v>17.582999999999998</v>
      </c>
      <c r="D1023" s="5">
        <v>76.64</v>
      </c>
      <c r="E1023">
        <v>8</v>
      </c>
      <c r="F1023">
        <v>-0.128</v>
      </c>
    </row>
    <row r="1024" spans="1:6" x14ac:dyDescent="0.2">
      <c r="A1024" t="s">
        <v>29</v>
      </c>
      <c r="B1024">
        <v>67</v>
      </c>
      <c r="C1024" s="5">
        <v>26.501999999999999</v>
      </c>
      <c r="D1024" s="5">
        <v>77.680000000000007</v>
      </c>
      <c r="E1024">
        <v>8</v>
      </c>
      <c r="F1024">
        <v>-0.127</v>
      </c>
    </row>
    <row r="1025" spans="1:6" x14ac:dyDescent="0.2">
      <c r="A1025" t="s">
        <v>29</v>
      </c>
      <c r="B1025">
        <v>146</v>
      </c>
      <c r="C1025" s="5">
        <v>18.582999999999998</v>
      </c>
      <c r="D1025" s="5">
        <v>76.64</v>
      </c>
      <c r="E1025">
        <v>8</v>
      </c>
      <c r="F1025">
        <v>-9.6000000000000002E-2</v>
      </c>
    </row>
    <row r="1026" spans="1:6" x14ac:dyDescent="0.2">
      <c r="A1026" t="s">
        <v>29</v>
      </c>
      <c r="B1026">
        <v>36</v>
      </c>
      <c r="C1026" s="5">
        <v>34.622999999999998</v>
      </c>
      <c r="D1026" s="5">
        <v>79.08</v>
      </c>
      <c r="E1026">
        <v>8</v>
      </c>
      <c r="F1026">
        <v>-0.08</v>
      </c>
    </row>
    <row r="1027" spans="1:6" x14ac:dyDescent="0.2">
      <c r="A1027" t="s">
        <v>29</v>
      </c>
      <c r="B1027">
        <v>82</v>
      </c>
      <c r="C1027" s="5">
        <v>18.725000000000001</v>
      </c>
      <c r="D1027" s="5">
        <v>77.819999999999993</v>
      </c>
      <c r="E1027">
        <v>8</v>
      </c>
      <c r="F1027">
        <v>-5.0999999999999997E-2</v>
      </c>
    </row>
    <row r="1028" spans="1:6" x14ac:dyDescent="0.2">
      <c r="A1028" t="s">
        <v>29</v>
      </c>
      <c r="B1028">
        <v>26</v>
      </c>
      <c r="C1028" s="5">
        <v>18.957000000000001</v>
      </c>
      <c r="D1028" s="5">
        <v>76.64</v>
      </c>
      <c r="E1028">
        <v>8</v>
      </c>
      <c r="F1028">
        <v>-4.7E-2</v>
      </c>
    </row>
    <row r="1029" spans="1:6" x14ac:dyDescent="0.2">
      <c r="A1029" t="s">
        <v>29</v>
      </c>
      <c r="B1029">
        <v>147</v>
      </c>
      <c r="C1029" s="5">
        <v>18.082999999999998</v>
      </c>
      <c r="D1029" s="5">
        <v>76.64</v>
      </c>
      <c r="E1029">
        <v>8</v>
      </c>
      <c r="F1029">
        <v>-4.4999999999999998E-2</v>
      </c>
    </row>
    <row r="1030" spans="1:6" x14ac:dyDescent="0.2">
      <c r="A1030" t="s">
        <v>29</v>
      </c>
      <c r="B1030">
        <v>23</v>
      </c>
      <c r="C1030" s="5">
        <v>19.012</v>
      </c>
      <c r="D1030" s="5">
        <v>76.45</v>
      </c>
      <c r="E1030">
        <v>8</v>
      </c>
      <c r="F1030">
        <v>1.7000000000000001E-2</v>
      </c>
    </row>
    <row r="1031" spans="1:6" x14ac:dyDescent="0.2">
      <c r="A1031" t="s">
        <v>29</v>
      </c>
      <c r="B1031">
        <v>100</v>
      </c>
      <c r="C1031" s="5">
        <v>20.082999999999998</v>
      </c>
      <c r="D1031" s="5">
        <v>77.63</v>
      </c>
      <c r="E1031">
        <v>8</v>
      </c>
      <c r="F1031">
        <v>4.3999999999999997E-2</v>
      </c>
    </row>
    <row r="1032" spans="1:6" x14ac:dyDescent="0.2">
      <c r="A1032" t="s">
        <v>29</v>
      </c>
      <c r="B1032">
        <v>29</v>
      </c>
      <c r="C1032" s="5">
        <v>19.538</v>
      </c>
      <c r="D1032" s="5">
        <v>76.64</v>
      </c>
      <c r="E1032">
        <v>8</v>
      </c>
      <c r="F1032">
        <v>5.5E-2</v>
      </c>
    </row>
    <row r="1033" spans="1:6" x14ac:dyDescent="0.2">
      <c r="A1033" t="s">
        <v>29</v>
      </c>
      <c r="B1033">
        <v>17</v>
      </c>
      <c r="C1033" s="5">
        <v>19.675000000000001</v>
      </c>
      <c r="D1033" s="5">
        <v>76.05</v>
      </c>
      <c r="E1033">
        <v>8</v>
      </c>
      <c r="F1033">
        <v>8.8999999999999996E-2</v>
      </c>
    </row>
    <row r="1034" spans="1:6" x14ac:dyDescent="0.2">
      <c r="A1034" t="s">
        <v>29</v>
      </c>
      <c r="B1034">
        <v>22</v>
      </c>
      <c r="C1034" s="5">
        <v>19.103000000000002</v>
      </c>
      <c r="D1034" s="5">
        <v>76.39</v>
      </c>
      <c r="E1034">
        <v>8</v>
      </c>
      <c r="F1034">
        <v>0.156</v>
      </c>
    </row>
    <row r="1035" spans="1:6" x14ac:dyDescent="0.2">
      <c r="A1035">
        <v>189119870330</v>
      </c>
      <c r="B1035">
        <v>3020</v>
      </c>
      <c r="C1035" s="5">
        <v>-138.59</v>
      </c>
      <c r="D1035" s="5">
        <v>69.963999999999999</v>
      </c>
      <c r="E1035">
        <v>8.5</v>
      </c>
      <c r="F1035">
        <v>-5.3</v>
      </c>
    </row>
    <row r="1036" spans="1:6" x14ac:dyDescent="0.2">
      <c r="A1036" t="s">
        <v>26</v>
      </c>
      <c r="B1036">
        <v>38</v>
      </c>
      <c r="C1036" s="5">
        <v>133.38999999999999</v>
      </c>
      <c r="D1036" s="5">
        <v>78.143000000000001</v>
      </c>
      <c r="E1036">
        <v>8.5090000000000003</v>
      </c>
      <c r="F1036">
        <v>-1.06</v>
      </c>
    </row>
    <row r="1037" spans="1:6" x14ac:dyDescent="0.2">
      <c r="A1037" t="s">
        <v>9</v>
      </c>
      <c r="B1037">
        <v>12006</v>
      </c>
      <c r="C1037" s="5">
        <v>-111.06</v>
      </c>
      <c r="D1037" s="5">
        <v>68.396000000000001</v>
      </c>
      <c r="E1037">
        <v>9</v>
      </c>
      <c r="F1037">
        <v>-5.0890000000000004</v>
      </c>
    </row>
    <row r="1038" spans="1:6" x14ac:dyDescent="0.2">
      <c r="A1038" t="s">
        <v>9</v>
      </c>
      <c r="B1038">
        <v>12004</v>
      </c>
      <c r="C1038" s="5">
        <v>-111.3</v>
      </c>
      <c r="D1038" s="5">
        <v>68.054000000000002</v>
      </c>
      <c r="E1038">
        <v>9</v>
      </c>
      <c r="F1038">
        <v>-4.8360000000000003</v>
      </c>
    </row>
    <row r="1039" spans="1:6" x14ac:dyDescent="0.2">
      <c r="A1039" t="s">
        <v>11</v>
      </c>
      <c r="B1039">
        <v>26054</v>
      </c>
      <c r="C1039" s="5">
        <v>-127.72</v>
      </c>
      <c r="D1039" s="5">
        <v>70.590999999999994</v>
      </c>
      <c r="E1039">
        <v>9</v>
      </c>
      <c r="F1039">
        <v>-3.87</v>
      </c>
    </row>
    <row r="1040" spans="1:6" x14ac:dyDescent="0.2">
      <c r="A1040" t="s">
        <v>5</v>
      </c>
      <c r="B1040">
        <v>14036</v>
      </c>
      <c r="C1040" s="5">
        <v>-138.50998999999999</v>
      </c>
      <c r="D1040" s="5">
        <v>74.247</v>
      </c>
      <c r="E1040">
        <v>9</v>
      </c>
      <c r="F1040">
        <v>-3.79</v>
      </c>
    </row>
    <row r="1041" spans="1:6" x14ac:dyDescent="0.2">
      <c r="A1041" t="s">
        <v>5</v>
      </c>
      <c r="B1041">
        <v>14007</v>
      </c>
      <c r="C1041" s="5">
        <v>-150</v>
      </c>
      <c r="D1041" s="5">
        <v>74</v>
      </c>
      <c r="E1041">
        <v>9</v>
      </c>
      <c r="F1041">
        <v>-3.681</v>
      </c>
    </row>
    <row r="1042" spans="1:6" x14ac:dyDescent="0.2">
      <c r="A1042" t="s">
        <v>3</v>
      </c>
      <c r="B1042">
        <v>8027</v>
      </c>
      <c r="C1042" s="5">
        <v>-137.35001</v>
      </c>
      <c r="D1042" s="5">
        <v>70.376000000000005</v>
      </c>
      <c r="E1042">
        <v>9</v>
      </c>
      <c r="F1042">
        <v>-3.56</v>
      </c>
    </row>
    <row r="1043" spans="1:6" x14ac:dyDescent="0.2">
      <c r="A1043" t="s">
        <v>5</v>
      </c>
      <c r="B1043">
        <v>14010</v>
      </c>
      <c r="C1043" s="5">
        <v>-156.00998999999999</v>
      </c>
      <c r="D1043" s="5">
        <v>74.665999999999997</v>
      </c>
      <c r="E1043">
        <v>9</v>
      </c>
      <c r="F1043">
        <v>-3.51</v>
      </c>
    </row>
    <row r="1044" spans="1:6" x14ac:dyDescent="0.2">
      <c r="A1044" t="s">
        <v>38</v>
      </c>
      <c r="B1044">
        <v>16050</v>
      </c>
      <c r="C1044" s="5">
        <v>-140.13</v>
      </c>
      <c r="D1044" s="5">
        <v>74.012</v>
      </c>
      <c r="E1044">
        <v>9</v>
      </c>
      <c r="F1044">
        <v>-3.5009999999999999</v>
      </c>
    </row>
    <row r="1045" spans="1:6" x14ac:dyDescent="0.2">
      <c r="A1045" t="s">
        <v>9</v>
      </c>
      <c r="B1045">
        <v>12019</v>
      </c>
      <c r="C1045" s="5">
        <v>-126.64999</v>
      </c>
      <c r="D1045" s="5">
        <v>71.941999999999993</v>
      </c>
      <c r="E1045">
        <v>9</v>
      </c>
      <c r="F1045">
        <v>-3.3919999999999999</v>
      </c>
    </row>
    <row r="1046" spans="1:6" x14ac:dyDescent="0.2">
      <c r="A1046" t="s">
        <v>14</v>
      </c>
      <c r="B1046">
        <v>124</v>
      </c>
      <c r="C1046" s="5">
        <v>-170.27</v>
      </c>
      <c r="D1046" s="5">
        <v>75.513000000000005</v>
      </c>
      <c r="E1046">
        <v>9</v>
      </c>
      <c r="F1046">
        <v>-3.33</v>
      </c>
    </row>
    <row r="1047" spans="1:6" x14ac:dyDescent="0.2">
      <c r="A1047" t="s">
        <v>9</v>
      </c>
      <c r="B1047">
        <v>12021</v>
      </c>
      <c r="C1047" s="5">
        <v>-130.59</v>
      </c>
      <c r="D1047" s="5">
        <v>71.563999999999993</v>
      </c>
      <c r="E1047">
        <v>9</v>
      </c>
      <c r="F1047">
        <v>-3.27</v>
      </c>
    </row>
    <row r="1048" spans="1:6" x14ac:dyDescent="0.2">
      <c r="A1048" t="s">
        <v>18</v>
      </c>
      <c r="B1048">
        <v>31</v>
      </c>
      <c r="C1048" s="5">
        <v>-157.39999</v>
      </c>
      <c r="D1048" s="5">
        <v>73.421000000000006</v>
      </c>
      <c r="E1048">
        <v>9</v>
      </c>
      <c r="F1048">
        <v>-3.24</v>
      </c>
    </row>
    <row r="1049" spans="1:6" x14ac:dyDescent="0.2">
      <c r="A1049" t="s">
        <v>14</v>
      </c>
      <c r="B1049">
        <v>73</v>
      </c>
      <c r="C1049" s="5">
        <v>-153.62</v>
      </c>
      <c r="D1049" s="5">
        <v>78.055000000000007</v>
      </c>
      <c r="E1049">
        <v>9</v>
      </c>
      <c r="F1049">
        <v>-2.6</v>
      </c>
    </row>
    <row r="1050" spans="1:6" x14ac:dyDescent="0.2">
      <c r="A1050" t="s">
        <v>5</v>
      </c>
      <c r="B1050">
        <v>14016</v>
      </c>
      <c r="C1050" s="5">
        <v>-168.66</v>
      </c>
      <c r="D1050" s="5">
        <v>76.415999999999997</v>
      </c>
      <c r="E1050">
        <v>9</v>
      </c>
      <c r="F1050">
        <v>-2.4860000000000002</v>
      </c>
    </row>
    <row r="1051" spans="1:6" x14ac:dyDescent="0.2">
      <c r="A1051" t="s">
        <v>14</v>
      </c>
      <c r="B1051">
        <v>11</v>
      </c>
      <c r="C1051" s="5">
        <v>-177.10001</v>
      </c>
      <c r="D1051" s="5">
        <v>76.433000000000007</v>
      </c>
      <c r="E1051">
        <v>9</v>
      </c>
      <c r="F1051">
        <v>-2.48</v>
      </c>
    </row>
    <row r="1052" spans="1:6" x14ac:dyDescent="0.2">
      <c r="A1052" t="s">
        <v>18</v>
      </c>
      <c r="B1052">
        <v>14</v>
      </c>
      <c r="C1052" s="5">
        <v>-155.02000000000001</v>
      </c>
      <c r="D1052" s="5">
        <v>71.828999999999994</v>
      </c>
      <c r="E1052">
        <v>9</v>
      </c>
      <c r="F1052">
        <v>-2.1</v>
      </c>
    </row>
    <row r="1053" spans="1:6" x14ac:dyDescent="0.2">
      <c r="A1053" t="s">
        <v>5</v>
      </c>
      <c r="B1053">
        <v>14002</v>
      </c>
      <c r="C1053" s="5">
        <v>-150</v>
      </c>
      <c r="D1053" s="5">
        <v>71.2</v>
      </c>
      <c r="E1053">
        <v>9</v>
      </c>
      <c r="F1053">
        <v>-2.0819999999999999</v>
      </c>
    </row>
    <row r="1054" spans="1:6" x14ac:dyDescent="0.2">
      <c r="A1054" t="s">
        <v>15</v>
      </c>
      <c r="B1054">
        <v>44</v>
      </c>
      <c r="C1054" s="5">
        <v>-62.767000000000003</v>
      </c>
      <c r="D1054" s="5">
        <v>67.625699999999995</v>
      </c>
      <c r="E1054">
        <v>9</v>
      </c>
      <c r="F1054">
        <v>-2.08</v>
      </c>
    </row>
    <row r="1055" spans="1:6" x14ac:dyDescent="0.2">
      <c r="A1055" t="s">
        <v>25</v>
      </c>
      <c r="B1055">
        <v>21</v>
      </c>
      <c r="C1055" s="5">
        <v>-62.487000000000002</v>
      </c>
      <c r="D1055" s="5">
        <v>67.721500000000006</v>
      </c>
      <c r="E1055">
        <v>9</v>
      </c>
      <c r="F1055">
        <v>-1.98</v>
      </c>
    </row>
    <row r="1056" spans="1:6" x14ac:dyDescent="0.2">
      <c r="A1056" t="s">
        <v>6</v>
      </c>
      <c r="B1056">
        <v>10019</v>
      </c>
      <c r="C1056" s="5">
        <v>-81.312989999999999</v>
      </c>
      <c r="D1056" s="5">
        <v>75.981999999999999</v>
      </c>
      <c r="E1056">
        <v>9</v>
      </c>
      <c r="F1056">
        <v>-1.976</v>
      </c>
    </row>
    <row r="1057" spans="1:6" x14ac:dyDescent="0.2">
      <c r="A1057" t="s">
        <v>12</v>
      </c>
      <c r="B1057">
        <v>46</v>
      </c>
      <c r="C1057" s="5">
        <v>-60.145510000000002</v>
      </c>
      <c r="D1057" s="5">
        <v>68.45</v>
      </c>
      <c r="E1057">
        <v>9</v>
      </c>
      <c r="F1057">
        <v>-1.81</v>
      </c>
    </row>
    <row r="1058" spans="1:6" x14ac:dyDescent="0.2">
      <c r="A1058" t="s">
        <v>7</v>
      </c>
      <c r="B1058">
        <v>371</v>
      </c>
      <c r="C1058" s="5">
        <v>102.74</v>
      </c>
      <c r="D1058" s="5">
        <v>84.653000000000006</v>
      </c>
      <c r="E1058">
        <v>9</v>
      </c>
      <c r="F1058">
        <v>-1.61</v>
      </c>
    </row>
    <row r="1059" spans="1:6" x14ac:dyDescent="0.2">
      <c r="A1059" t="s">
        <v>25</v>
      </c>
      <c r="B1059">
        <v>9</v>
      </c>
      <c r="C1059" s="5">
        <v>-57.358800000000002</v>
      </c>
      <c r="D1059" s="5">
        <v>67.012299999999996</v>
      </c>
      <c r="E1059">
        <v>9</v>
      </c>
      <c r="F1059">
        <v>-1.05</v>
      </c>
    </row>
    <row r="1060" spans="1:6" x14ac:dyDescent="0.2">
      <c r="A1060" t="s">
        <v>7</v>
      </c>
      <c r="B1060">
        <v>285</v>
      </c>
      <c r="C1060" s="5">
        <v>86.331000000000003</v>
      </c>
      <c r="D1060" s="5">
        <v>82.141999999999996</v>
      </c>
      <c r="E1060">
        <v>9</v>
      </c>
      <c r="F1060">
        <v>-0.79</v>
      </c>
    </row>
    <row r="1061" spans="1:6" x14ac:dyDescent="0.2">
      <c r="A1061" t="s">
        <v>25</v>
      </c>
      <c r="B1061">
        <v>40</v>
      </c>
      <c r="C1061" s="5">
        <v>-54.300289999999997</v>
      </c>
      <c r="D1061" s="5">
        <v>69.166499999999999</v>
      </c>
      <c r="E1061">
        <v>9</v>
      </c>
      <c r="F1061">
        <v>-0.64</v>
      </c>
    </row>
    <row r="1062" spans="1:6" x14ac:dyDescent="0.2">
      <c r="A1062" t="s">
        <v>29</v>
      </c>
      <c r="B1062">
        <v>81</v>
      </c>
      <c r="C1062" s="5">
        <v>18.917000000000002</v>
      </c>
      <c r="D1062" s="5">
        <v>77.67</v>
      </c>
      <c r="E1062">
        <v>9</v>
      </c>
      <c r="F1062">
        <v>-0.11600000000000001</v>
      </c>
    </row>
    <row r="1063" spans="1:6" x14ac:dyDescent="0.2">
      <c r="A1063" t="s">
        <v>7</v>
      </c>
      <c r="B1063">
        <v>291</v>
      </c>
      <c r="C1063" s="5">
        <v>86.266000000000005</v>
      </c>
      <c r="D1063" s="5">
        <v>82.71</v>
      </c>
      <c r="E1063">
        <v>9</v>
      </c>
      <c r="F1063">
        <v>-5.2999999999999999E-2</v>
      </c>
    </row>
    <row r="1064" spans="1:6" x14ac:dyDescent="0.2">
      <c r="A1064" t="s">
        <v>7</v>
      </c>
      <c r="B1064">
        <v>249</v>
      </c>
      <c r="C1064" s="5">
        <v>33.991</v>
      </c>
      <c r="D1064" s="5">
        <v>81.995999999999995</v>
      </c>
      <c r="E1064">
        <v>9</v>
      </c>
      <c r="F1064">
        <v>-8.0000000000000002E-3</v>
      </c>
    </row>
    <row r="1065" spans="1:6" x14ac:dyDescent="0.2">
      <c r="A1065" t="s">
        <v>7</v>
      </c>
      <c r="B1065">
        <v>273</v>
      </c>
      <c r="C1065" s="5">
        <v>64.753</v>
      </c>
      <c r="D1065" s="5">
        <v>82.212000000000003</v>
      </c>
      <c r="E1065">
        <v>9</v>
      </c>
      <c r="F1065">
        <v>1.9E-2</v>
      </c>
    </row>
    <row r="1066" spans="1:6" x14ac:dyDescent="0.2">
      <c r="A1066" t="s">
        <v>34</v>
      </c>
      <c r="B1066">
        <v>588</v>
      </c>
      <c r="C1066" s="5">
        <v>29.917000000000002</v>
      </c>
      <c r="D1066" s="5">
        <v>82.004000000000005</v>
      </c>
      <c r="E1066">
        <v>9</v>
      </c>
      <c r="F1066">
        <v>0.08</v>
      </c>
    </row>
    <row r="1067" spans="1:6" x14ac:dyDescent="0.2">
      <c r="A1067" t="s">
        <v>34</v>
      </c>
      <c r="B1067">
        <v>600</v>
      </c>
      <c r="C1067" s="5">
        <v>9.9497999999999998</v>
      </c>
      <c r="D1067" s="5">
        <v>80.596999999999994</v>
      </c>
      <c r="E1067">
        <v>9</v>
      </c>
      <c r="F1067">
        <v>0.08</v>
      </c>
    </row>
    <row r="1068" spans="1:6" x14ac:dyDescent="0.2">
      <c r="A1068" t="s">
        <v>30</v>
      </c>
      <c r="B1068">
        <v>269</v>
      </c>
      <c r="C1068" s="5">
        <v>31.402999999999999</v>
      </c>
      <c r="D1068" s="5">
        <v>81.272000000000006</v>
      </c>
      <c r="E1068">
        <v>9</v>
      </c>
      <c r="F1068">
        <v>0.11</v>
      </c>
    </row>
    <row r="1069" spans="1:6" x14ac:dyDescent="0.2">
      <c r="A1069" t="s">
        <v>34</v>
      </c>
      <c r="B1069">
        <v>583</v>
      </c>
      <c r="C1069" s="5">
        <v>30.02</v>
      </c>
      <c r="D1069" s="5">
        <v>81.481999999999999</v>
      </c>
      <c r="E1069">
        <v>9</v>
      </c>
      <c r="F1069">
        <v>0.12</v>
      </c>
    </row>
    <row r="1070" spans="1:6" x14ac:dyDescent="0.2">
      <c r="A1070" t="s">
        <v>29</v>
      </c>
      <c r="B1070">
        <v>79</v>
      </c>
      <c r="C1070" s="5">
        <v>19.254999999999999</v>
      </c>
      <c r="D1070" s="5">
        <v>77.319999999999993</v>
      </c>
      <c r="E1070">
        <v>9</v>
      </c>
      <c r="F1070">
        <v>0.13</v>
      </c>
    </row>
    <row r="1071" spans="1:6" x14ac:dyDescent="0.2">
      <c r="A1071" t="s">
        <v>37</v>
      </c>
      <c r="B1071">
        <v>112</v>
      </c>
      <c r="C1071" s="5">
        <v>9</v>
      </c>
      <c r="D1071" s="5">
        <v>78.75</v>
      </c>
      <c r="E1071">
        <v>9</v>
      </c>
      <c r="F1071">
        <v>0.2</v>
      </c>
    </row>
    <row r="1072" spans="1:6" x14ac:dyDescent="0.2">
      <c r="A1072" t="s">
        <v>34</v>
      </c>
      <c r="B1072">
        <v>585</v>
      </c>
      <c r="C1072" s="5">
        <v>30.21</v>
      </c>
      <c r="D1072" s="5">
        <v>81.575999999999993</v>
      </c>
      <c r="E1072">
        <v>9</v>
      </c>
      <c r="F1072">
        <v>0.28999999999999998</v>
      </c>
    </row>
    <row r="1073" spans="1:6" x14ac:dyDescent="0.2">
      <c r="A1073" t="s">
        <v>34</v>
      </c>
      <c r="B1073">
        <v>602</v>
      </c>
      <c r="C1073" s="5">
        <v>6.5312000000000001</v>
      </c>
      <c r="D1073" s="5">
        <v>80.930000000000007</v>
      </c>
      <c r="E1073">
        <v>9</v>
      </c>
      <c r="F1073">
        <v>0.59</v>
      </c>
    </row>
    <row r="1074" spans="1:6" x14ac:dyDescent="0.2">
      <c r="A1074" t="s">
        <v>34</v>
      </c>
      <c r="B1074">
        <v>581</v>
      </c>
      <c r="C1074" s="5">
        <v>30.007999999999999</v>
      </c>
      <c r="D1074" s="5">
        <v>81.165000000000006</v>
      </c>
      <c r="E1074">
        <v>9</v>
      </c>
      <c r="F1074">
        <v>0.82</v>
      </c>
    </row>
    <row r="1075" spans="1:6" x14ac:dyDescent="0.2">
      <c r="A1075" t="s">
        <v>36</v>
      </c>
      <c r="B1075">
        <v>33</v>
      </c>
      <c r="C1075" s="5">
        <v>0.75</v>
      </c>
      <c r="D1075" s="5">
        <v>86.76</v>
      </c>
      <c r="E1075">
        <v>9.0020000000000007</v>
      </c>
      <c r="F1075">
        <v>-2.64</v>
      </c>
    </row>
    <row r="1076" spans="1:6" x14ac:dyDescent="0.2">
      <c r="A1076" t="s">
        <v>36</v>
      </c>
      <c r="B1076">
        <v>11</v>
      </c>
      <c r="C1076" s="5">
        <v>52.79</v>
      </c>
      <c r="D1076" s="5">
        <v>86.07</v>
      </c>
      <c r="E1076">
        <v>9.1010000000000009</v>
      </c>
      <c r="F1076">
        <v>-1.53</v>
      </c>
    </row>
    <row r="1077" spans="1:6" x14ac:dyDescent="0.2">
      <c r="A1077" t="s">
        <v>26</v>
      </c>
      <c r="B1077">
        <v>20</v>
      </c>
      <c r="C1077" s="5">
        <v>40.878</v>
      </c>
      <c r="D1077" s="5">
        <v>82.391999999999996</v>
      </c>
      <c r="E1077">
        <v>9.2010000000000005</v>
      </c>
      <c r="F1077">
        <v>0.04</v>
      </c>
    </row>
    <row r="1078" spans="1:6" x14ac:dyDescent="0.2">
      <c r="A1078" t="s">
        <v>4</v>
      </c>
      <c r="B1078">
        <v>13</v>
      </c>
      <c r="C1078" s="5">
        <v>-154.50998999999999</v>
      </c>
      <c r="D1078" s="5">
        <v>72.067999999999998</v>
      </c>
      <c r="E1078">
        <v>9.4</v>
      </c>
      <c r="F1078">
        <v>-1.7230000000000001</v>
      </c>
    </row>
    <row r="1079" spans="1:6" x14ac:dyDescent="0.2">
      <c r="A1079" t="s">
        <v>26</v>
      </c>
      <c r="B1079">
        <v>49</v>
      </c>
      <c r="C1079" s="5">
        <v>126.32</v>
      </c>
      <c r="D1079" s="5">
        <v>77.097999999999999</v>
      </c>
      <c r="E1079">
        <v>9.4990000000000006</v>
      </c>
      <c r="F1079">
        <v>-1.33</v>
      </c>
    </row>
    <row r="1080" spans="1:6" x14ac:dyDescent="0.2">
      <c r="A1080" t="s">
        <v>35</v>
      </c>
      <c r="B1080">
        <v>21</v>
      </c>
      <c r="C1080" s="5">
        <v>-157.5</v>
      </c>
      <c r="D1080" s="5">
        <v>74.016999999999996</v>
      </c>
      <c r="E1080">
        <v>9.5</v>
      </c>
      <c r="F1080">
        <v>-3.48</v>
      </c>
    </row>
    <row r="1081" spans="1:6" x14ac:dyDescent="0.2">
      <c r="A1081" t="s">
        <v>35</v>
      </c>
      <c r="B1081">
        <v>51</v>
      </c>
      <c r="C1081" s="5">
        <v>179.5</v>
      </c>
      <c r="D1081" s="5">
        <v>75.028999999999996</v>
      </c>
      <c r="E1081">
        <v>9.5</v>
      </c>
      <c r="F1081">
        <v>-1.9</v>
      </c>
    </row>
    <row r="1082" spans="1:6" x14ac:dyDescent="0.2">
      <c r="A1082" t="s">
        <v>36</v>
      </c>
      <c r="B1082">
        <v>21</v>
      </c>
      <c r="C1082" s="5">
        <v>131.30000000000001</v>
      </c>
      <c r="D1082" s="5">
        <v>88.24</v>
      </c>
      <c r="E1082">
        <v>9.5960000000000001</v>
      </c>
      <c r="F1082">
        <v>-2.37</v>
      </c>
    </row>
    <row r="1083" spans="1:6" x14ac:dyDescent="0.2">
      <c r="A1083" t="s">
        <v>36</v>
      </c>
      <c r="B1083">
        <v>18</v>
      </c>
      <c r="C1083" s="5">
        <v>99.13</v>
      </c>
      <c r="D1083" s="5">
        <v>88.18</v>
      </c>
      <c r="E1083">
        <v>9.5960000000000001</v>
      </c>
      <c r="F1083">
        <v>-1.97</v>
      </c>
    </row>
    <row r="1084" spans="1:6" x14ac:dyDescent="0.2">
      <c r="A1084" t="s">
        <v>4</v>
      </c>
      <c r="B1084">
        <v>63</v>
      </c>
      <c r="C1084" s="5">
        <v>-151.34</v>
      </c>
      <c r="D1084" s="5">
        <v>72.501000000000005</v>
      </c>
      <c r="E1084">
        <v>9.6</v>
      </c>
      <c r="F1084">
        <v>-3.5680000000000001</v>
      </c>
    </row>
    <row r="1085" spans="1:6" x14ac:dyDescent="0.2">
      <c r="A1085" t="s">
        <v>4</v>
      </c>
      <c r="B1085">
        <v>47</v>
      </c>
      <c r="C1085" s="5">
        <v>-162.56</v>
      </c>
      <c r="D1085" s="5">
        <v>74.245999999999995</v>
      </c>
      <c r="E1085">
        <v>9.6</v>
      </c>
      <c r="F1085">
        <v>-3.3879999999999999</v>
      </c>
    </row>
    <row r="1086" spans="1:6" x14ac:dyDescent="0.2">
      <c r="A1086" t="s">
        <v>35</v>
      </c>
      <c r="B1086">
        <v>35</v>
      </c>
      <c r="C1086" s="5">
        <v>-171.98</v>
      </c>
      <c r="D1086" s="5">
        <v>74.994</v>
      </c>
      <c r="E1086">
        <v>9.6</v>
      </c>
      <c r="F1086">
        <v>-3.25</v>
      </c>
    </row>
    <row r="1087" spans="1:6" x14ac:dyDescent="0.2">
      <c r="A1087" t="s">
        <v>35</v>
      </c>
      <c r="B1087">
        <v>56</v>
      </c>
      <c r="C1087" s="5">
        <v>-178</v>
      </c>
      <c r="D1087" s="5">
        <v>76.043999999999997</v>
      </c>
      <c r="E1087">
        <v>9.6</v>
      </c>
      <c r="F1087">
        <v>-2.16</v>
      </c>
    </row>
    <row r="1088" spans="1:6" x14ac:dyDescent="0.2">
      <c r="A1088" t="s">
        <v>36</v>
      </c>
      <c r="B1088">
        <v>12</v>
      </c>
      <c r="C1088" s="5">
        <v>55.3</v>
      </c>
      <c r="D1088" s="5">
        <v>86.6</v>
      </c>
      <c r="E1088">
        <v>9.6950000000000003</v>
      </c>
      <c r="F1088">
        <v>-1.89</v>
      </c>
    </row>
    <row r="1089" spans="1:6" x14ac:dyDescent="0.2">
      <c r="A1089" t="s">
        <v>26</v>
      </c>
      <c r="B1089">
        <v>48</v>
      </c>
      <c r="C1089" s="5">
        <v>126.36</v>
      </c>
      <c r="D1089" s="5">
        <v>77.13</v>
      </c>
      <c r="E1089">
        <v>9.6969999999999992</v>
      </c>
      <c r="F1089">
        <v>-1.46</v>
      </c>
    </row>
    <row r="1090" spans="1:6" x14ac:dyDescent="0.2">
      <c r="A1090" t="s">
        <v>35</v>
      </c>
      <c r="B1090">
        <v>18</v>
      </c>
      <c r="C1090" s="5">
        <v>-161</v>
      </c>
      <c r="D1090" s="5">
        <v>73.48</v>
      </c>
      <c r="E1090">
        <v>9.6999999999999993</v>
      </c>
      <c r="F1090">
        <v>-3.38</v>
      </c>
    </row>
    <row r="1091" spans="1:6" x14ac:dyDescent="0.2">
      <c r="A1091" t="s">
        <v>4</v>
      </c>
      <c r="B1091">
        <v>36</v>
      </c>
      <c r="C1091" s="5">
        <v>-157.00998999999999</v>
      </c>
      <c r="D1091" s="5">
        <v>73.489000000000004</v>
      </c>
      <c r="E1091">
        <v>9.6999999999999993</v>
      </c>
      <c r="F1091">
        <v>-3.2309999999999999</v>
      </c>
    </row>
    <row r="1092" spans="1:6" x14ac:dyDescent="0.2">
      <c r="A1092" t="s">
        <v>4</v>
      </c>
      <c r="B1092">
        <v>71</v>
      </c>
      <c r="C1092" s="5">
        <v>-142.00998999999999</v>
      </c>
      <c r="D1092" s="5">
        <v>71.257000000000005</v>
      </c>
      <c r="E1092">
        <v>9.8000000000000007</v>
      </c>
      <c r="F1092">
        <v>-3.552</v>
      </c>
    </row>
    <row r="1093" spans="1:6" x14ac:dyDescent="0.2">
      <c r="A1093" t="s">
        <v>4</v>
      </c>
      <c r="B1093">
        <v>72</v>
      </c>
      <c r="C1093" s="5">
        <v>-141.99001000000001</v>
      </c>
      <c r="D1093" s="5">
        <v>71.028000000000006</v>
      </c>
      <c r="E1093">
        <v>9.8000000000000007</v>
      </c>
      <c r="F1093">
        <v>-3.5049999999999999</v>
      </c>
    </row>
    <row r="1094" spans="1:6" x14ac:dyDescent="0.2">
      <c r="A1094" t="s">
        <v>4</v>
      </c>
      <c r="B1094">
        <v>138</v>
      </c>
      <c r="C1094" s="5">
        <v>-166.5</v>
      </c>
      <c r="D1094" s="5">
        <v>75.998999999999995</v>
      </c>
      <c r="E1094">
        <v>9.8000000000000007</v>
      </c>
      <c r="F1094">
        <v>-3.3519999999999999</v>
      </c>
    </row>
    <row r="1095" spans="1:6" x14ac:dyDescent="0.2">
      <c r="A1095" t="s">
        <v>4</v>
      </c>
      <c r="B1095">
        <v>73</v>
      </c>
      <c r="C1095" s="5">
        <v>-141.85001</v>
      </c>
      <c r="D1095" s="5">
        <v>70.787000000000006</v>
      </c>
      <c r="E1095">
        <v>9.8000000000000007</v>
      </c>
      <c r="F1095">
        <v>-3.1179999999999999</v>
      </c>
    </row>
    <row r="1096" spans="1:6" x14ac:dyDescent="0.2">
      <c r="A1096" t="s">
        <v>36</v>
      </c>
      <c r="B1096">
        <v>26</v>
      </c>
      <c r="C1096" s="5">
        <v>163.60001</v>
      </c>
      <c r="D1096" s="5">
        <v>88.02</v>
      </c>
      <c r="E1096">
        <v>9.8919999999999995</v>
      </c>
      <c r="F1096">
        <v>-2.5499999999999998</v>
      </c>
    </row>
    <row r="1097" spans="1:6" x14ac:dyDescent="0.2">
      <c r="A1097" t="s">
        <v>36</v>
      </c>
      <c r="B1097">
        <v>14</v>
      </c>
      <c r="C1097" s="5">
        <v>60.02</v>
      </c>
      <c r="D1097" s="5">
        <v>87</v>
      </c>
      <c r="E1097">
        <v>9.8919999999999995</v>
      </c>
      <c r="F1097">
        <v>-1.88</v>
      </c>
    </row>
    <row r="1098" spans="1:6" x14ac:dyDescent="0.2">
      <c r="A1098" t="s">
        <v>36</v>
      </c>
      <c r="B1098">
        <v>10</v>
      </c>
      <c r="C1098" s="5">
        <v>48.05</v>
      </c>
      <c r="D1098" s="5">
        <v>85.73</v>
      </c>
      <c r="E1098">
        <v>9.8930000000000007</v>
      </c>
      <c r="F1098">
        <v>-1.07</v>
      </c>
    </row>
    <row r="1099" spans="1:6" x14ac:dyDescent="0.2">
      <c r="A1099" t="s">
        <v>36</v>
      </c>
      <c r="B1099">
        <v>8</v>
      </c>
      <c r="C1099" s="5">
        <v>25.96</v>
      </c>
      <c r="D1099" s="5">
        <v>83.58</v>
      </c>
      <c r="E1099">
        <v>9.8930000000000007</v>
      </c>
      <c r="F1099">
        <v>-0.41</v>
      </c>
    </row>
    <row r="1100" spans="1:6" x14ac:dyDescent="0.2">
      <c r="A1100" t="s">
        <v>4</v>
      </c>
      <c r="B1100">
        <v>51</v>
      </c>
      <c r="C1100" s="5">
        <v>-164.11</v>
      </c>
      <c r="D1100" s="5">
        <v>73.668000000000006</v>
      </c>
      <c r="E1100">
        <v>9.9</v>
      </c>
      <c r="F1100">
        <v>-3.2429999999999999</v>
      </c>
    </row>
    <row r="1101" spans="1:6" x14ac:dyDescent="0.2">
      <c r="A1101" t="s">
        <v>4</v>
      </c>
      <c r="B1101">
        <v>31</v>
      </c>
      <c r="C1101" s="5">
        <v>-159.10001</v>
      </c>
      <c r="D1101" s="5">
        <v>72.802999999999997</v>
      </c>
      <c r="E1101">
        <v>9.9</v>
      </c>
      <c r="F1101">
        <v>-2.9569999999999999</v>
      </c>
    </row>
    <row r="1102" spans="1:6" x14ac:dyDescent="0.2">
      <c r="A1102" t="s">
        <v>35</v>
      </c>
      <c r="B1102">
        <v>52</v>
      </c>
      <c r="C1102" s="5">
        <v>179.92</v>
      </c>
      <c r="D1102" s="5">
        <v>75.367999999999995</v>
      </c>
      <c r="E1102">
        <v>9.9</v>
      </c>
      <c r="F1102">
        <v>-2.61</v>
      </c>
    </row>
    <row r="1103" spans="1:6" x14ac:dyDescent="0.2">
      <c r="A1103" t="s">
        <v>35</v>
      </c>
      <c r="B1103">
        <v>43</v>
      </c>
      <c r="C1103" s="5">
        <v>-174.00998999999999</v>
      </c>
      <c r="D1103" s="5">
        <v>75.585999999999999</v>
      </c>
      <c r="E1103">
        <v>9.9</v>
      </c>
      <c r="F1103">
        <v>-2.57</v>
      </c>
    </row>
    <row r="1104" spans="1:6" x14ac:dyDescent="0.2">
      <c r="A1104" t="s">
        <v>4</v>
      </c>
      <c r="B1104">
        <v>34</v>
      </c>
      <c r="C1104" s="5">
        <v>-158.00998999999999</v>
      </c>
      <c r="D1104" s="5">
        <v>73.165999999999997</v>
      </c>
      <c r="E1104">
        <v>9.9</v>
      </c>
      <c r="F1104">
        <v>-2.556</v>
      </c>
    </row>
    <row r="1105" spans="1:6" x14ac:dyDescent="0.2">
      <c r="A1105" t="s">
        <v>4</v>
      </c>
      <c r="B1105">
        <v>12</v>
      </c>
      <c r="C1105" s="5">
        <v>-154.99001000000001</v>
      </c>
      <c r="D1105" s="5">
        <v>71.882000000000005</v>
      </c>
      <c r="E1105">
        <v>9.9</v>
      </c>
      <c r="F1105">
        <v>-1.8089999999999999</v>
      </c>
    </row>
    <row r="1106" spans="1:6" x14ac:dyDescent="0.2">
      <c r="A1106" t="s">
        <v>36</v>
      </c>
      <c r="B1106">
        <v>31</v>
      </c>
      <c r="C1106" s="5">
        <v>9.34</v>
      </c>
      <c r="D1106" s="5">
        <v>88.28</v>
      </c>
      <c r="E1106">
        <v>9.9909999999999997</v>
      </c>
      <c r="F1106">
        <v>-2.94</v>
      </c>
    </row>
    <row r="1107" spans="1:6" x14ac:dyDescent="0.2">
      <c r="A1107" t="s">
        <v>36</v>
      </c>
      <c r="B1107">
        <v>23</v>
      </c>
      <c r="C1107" s="5">
        <v>145.52000000000001</v>
      </c>
      <c r="D1107" s="5">
        <v>88</v>
      </c>
      <c r="E1107">
        <v>9.9909999999999997</v>
      </c>
      <c r="F1107">
        <v>-2.5099999999999998</v>
      </c>
    </row>
    <row r="1108" spans="1:6" x14ac:dyDescent="0.2">
      <c r="A1108" t="s">
        <v>26</v>
      </c>
      <c r="B1108">
        <v>22</v>
      </c>
      <c r="C1108" s="5">
        <v>41.616999999999997</v>
      </c>
      <c r="D1108" s="5">
        <v>82.268000000000001</v>
      </c>
      <c r="E1108">
        <v>9.9920000000000009</v>
      </c>
      <c r="F1108">
        <v>0.01</v>
      </c>
    </row>
    <row r="1109" spans="1:6" x14ac:dyDescent="0.2">
      <c r="A1109" t="s">
        <v>26</v>
      </c>
      <c r="B1109">
        <v>27</v>
      </c>
      <c r="C1109" s="5">
        <v>43.552999999999997</v>
      </c>
      <c r="D1109" s="5">
        <v>82.022000000000006</v>
      </c>
      <c r="E1109">
        <v>9.9920000000000009</v>
      </c>
      <c r="F1109">
        <v>0.06</v>
      </c>
    </row>
    <row r="1110" spans="1:6" x14ac:dyDescent="0.2">
      <c r="A1110" t="s">
        <v>26</v>
      </c>
      <c r="B1110">
        <v>6</v>
      </c>
      <c r="C1110" s="5">
        <v>30.582999999999998</v>
      </c>
      <c r="D1110" s="5">
        <v>81.204999999999998</v>
      </c>
      <c r="E1110">
        <v>9.9930000000000003</v>
      </c>
      <c r="F1110">
        <v>0.06</v>
      </c>
    </row>
    <row r="1111" spans="1:6" x14ac:dyDescent="0.2">
      <c r="A1111" t="s">
        <v>1</v>
      </c>
      <c r="B1111">
        <v>2024</v>
      </c>
      <c r="C1111" s="5">
        <v>-136.13</v>
      </c>
      <c r="D1111" s="5">
        <v>70.096999999999994</v>
      </c>
      <c r="E1111">
        <v>10</v>
      </c>
      <c r="F1111">
        <v>-8.4</v>
      </c>
    </row>
    <row r="1112" spans="1:6" x14ac:dyDescent="0.2">
      <c r="A1112" t="s">
        <v>3</v>
      </c>
      <c r="B1112">
        <v>8030</v>
      </c>
      <c r="C1112" s="5">
        <v>-138.42999</v>
      </c>
      <c r="D1112" s="5">
        <v>69.885999999999996</v>
      </c>
      <c r="E1112">
        <v>10</v>
      </c>
      <c r="F1112">
        <v>-6.54</v>
      </c>
    </row>
    <row r="1113" spans="1:6" x14ac:dyDescent="0.2">
      <c r="A1113" t="s">
        <v>1</v>
      </c>
      <c r="B1113">
        <v>2042</v>
      </c>
      <c r="C1113" s="5">
        <v>-138.41</v>
      </c>
      <c r="D1113" s="5">
        <v>69.591999999999999</v>
      </c>
      <c r="E1113">
        <v>10</v>
      </c>
      <c r="F1113">
        <v>-5.6</v>
      </c>
    </row>
    <row r="1114" spans="1:6" x14ac:dyDescent="0.2">
      <c r="A1114" t="s">
        <v>1</v>
      </c>
      <c r="B1114">
        <v>2035</v>
      </c>
      <c r="C1114" s="5">
        <v>-138.28</v>
      </c>
      <c r="D1114" s="5">
        <v>69.484999999999999</v>
      </c>
      <c r="E1114">
        <v>10</v>
      </c>
      <c r="F1114">
        <v>-5.5</v>
      </c>
    </row>
    <row r="1115" spans="1:6" x14ac:dyDescent="0.2">
      <c r="A1115" t="s">
        <v>8</v>
      </c>
      <c r="B1115">
        <v>32023</v>
      </c>
      <c r="C1115" s="5">
        <v>-133.67999</v>
      </c>
      <c r="D1115" s="5">
        <v>70.69</v>
      </c>
      <c r="E1115">
        <v>10</v>
      </c>
      <c r="F1115">
        <v>-4.6399999999999997</v>
      </c>
    </row>
    <row r="1116" spans="1:6" x14ac:dyDescent="0.2">
      <c r="A1116" t="s">
        <v>1</v>
      </c>
      <c r="B1116">
        <v>2018</v>
      </c>
      <c r="C1116" s="5">
        <v>-136.85001</v>
      </c>
      <c r="D1116" s="5">
        <v>70.793000000000006</v>
      </c>
      <c r="E1116">
        <v>10</v>
      </c>
      <c r="F1116">
        <v>-4.5999999999999996</v>
      </c>
    </row>
    <row r="1117" spans="1:6" x14ac:dyDescent="0.2">
      <c r="A1117" t="s">
        <v>7</v>
      </c>
      <c r="B1117">
        <v>349</v>
      </c>
      <c r="C1117" s="5">
        <v>-164.47</v>
      </c>
      <c r="D1117" s="5">
        <v>85.063999999999993</v>
      </c>
      <c r="E1117">
        <v>10</v>
      </c>
      <c r="F1117">
        <v>-4.5110000000000001</v>
      </c>
    </row>
    <row r="1118" spans="1:6" x14ac:dyDescent="0.2">
      <c r="A1118" t="s">
        <v>1</v>
      </c>
      <c r="B1118">
        <v>2041</v>
      </c>
      <c r="C1118" s="5">
        <v>-138.82001</v>
      </c>
      <c r="D1118" s="5">
        <v>70.186999999999998</v>
      </c>
      <c r="E1118">
        <v>10</v>
      </c>
      <c r="F1118">
        <v>-4.5</v>
      </c>
    </row>
    <row r="1119" spans="1:6" x14ac:dyDescent="0.2">
      <c r="A1119" t="s">
        <v>11</v>
      </c>
      <c r="B1119">
        <v>26045</v>
      </c>
      <c r="C1119" s="5">
        <v>-127.66</v>
      </c>
      <c r="D1119" s="5">
        <v>71.302999999999997</v>
      </c>
      <c r="E1119">
        <v>10</v>
      </c>
      <c r="F1119">
        <v>-4.28</v>
      </c>
    </row>
    <row r="1120" spans="1:6" x14ac:dyDescent="0.2">
      <c r="A1120" t="s">
        <v>11</v>
      </c>
      <c r="B1120">
        <v>26050</v>
      </c>
      <c r="C1120" s="5">
        <v>-125.17999</v>
      </c>
      <c r="D1120" s="5">
        <v>71.305999999999997</v>
      </c>
      <c r="E1120">
        <v>10</v>
      </c>
      <c r="F1120">
        <v>-4.25</v>
      </c>
    </row>
    <row r="1121" spans="1:6" x14ac:dyDescent="0.2">
      <c r="A1121" t="s">
        <v>11</v>
      </c>
      <c r="B1121">
        <v>26055</v>
      </c>
      <c r="C1121" s="5">
        <v>-126.53999</v>
      </c>
      <c r="D1121" s="5">
        <v>69.924000000000007</v>
      </c>
      <c r="E1121">
        <v>10</v>
      </c>
      <c r="F1121">
        <v>-4.25</v>
      </c>
    </row>
    <row r="1122" spans="1:6" x14ac:dyDescent="0.2">
      <c r="A1122" t="s">
        <v>1</v>
      </c>
      <c r="B1122">
        <v>2014</v>
      </c>
      <c r="C1122" s="5">
        <v>-134.19999999999999</v>
      </c>
      <c r="D1122" s="5">
        <v>70.736999999999995</v>
      </c>
      <c r="E1122">
        <v>10</v>
      </c>
      <c r="F1122">
        <v>-4.2</v>
      </c>
    </row>
    <row r="1123" spans="1:6" x14ac:dyDescent="0.2">
      <c r="A1123" t="s">
        <v>1</v>
      </c>
      <c r="B1123">
        <v>2038</v>
      </c>
      <c r="C1123" s="5">
        <v>-138.53998999999999</v>
      </c>
      <c r="D1123" s="5">
        <v>69.92</v>
      </c>
      <c r="E1123">
        <v>10</v>
      </c>
      <c r="F1123">
        <v>-4.2</v>
      </c>
    </row>
    <row r="1124" spans="1:6" x14ac:dyDescent="0.2">
      <c r="A1124" t="s">
        <v>11</v>
      </c>
      <c r="B1124">
        <v>26044</v>
      </c>
      <c r="C1124" s="5">
        <v>-128.32001</v>
      </c>
      <c r="D1124" s="5">
        <v>71.108000000000004</v>
      </c>
      <c r="E1124">
        <v>10</v>
      </c>
      <c r="F1124">
        <v>-4.17</v>
      </c>
    </row>
    <row r="1125" spans="1:6" x14ac:dyDescent="0.2">
      <c r="A1125" t="s">
        <v>11</v>
      </c>
      <c r="B1125">
        <v>26036</v>
      </c>
      <c r="C1125" s="5">
        <v>-121.03</v>
      </c>
      <c r="D1125" s="5">
        <v>70.584000000000003</v>
      </c>
      <c r="E1125">
        <v>10</v>
      </c>
      <c r="F1125">
        <v>-4.125</v>
      </c>
    </row>
    <row r="1126" spans="1:6" x14ac:dyDescent="0.2">
      <c r="A1126" t="s">
        <v>11</v>
      </c>
      <c r="B1126">
        <v>26047</v>
      </c>
      <c r="C1126" s="5">
        <v>-126.44</v>
      </c>
      <c r="D1126" s="5">
        <v>71.697999999999993</v>
      </c>
      <c r="E1126">
        <v>10</v>
      </c>
      <c r="F1126">
        <v>-4.125</v>
      </c>
    </row>
    <row r="1127" spans="1:6" x14ac:dyDescent="0.2">
      <c r="A1127" t="s">
        <v>1</v>
      </c>
      <c r="B1127">
        <v>2017</v>
      </c>
      <c r="C1127" s="5">
        <v>-134.52000000000001</v>
      </c>
      <c r="D1127" s="5">
        <v>70.992999999999995</v>
      </c>
      <c r="E1127">
        <v>10</v>
      </c>
      <c r="F1127">
        <v>-4.0999999999999996</v>
      </c>
    </row>
    <row r="1128" spans="1:6" x14ac:dyDescent="0.2">
      <c r="A1128" t="s">
        <v>2</v>
      </c>
      <c r="B1128">
        <v>4006</v>
      </c>
      <c r="C1128" s="5">
        <v>-134.60001</v>
      </c>
      <c r="D1128" s="5">
        <v>70.947000000000003</v>
      </c>
      <c r="E1128">
        <v>10</v>
      </c>
      <c r="F1128">
        <v>-4.0999999999999996</v>
      </c>
    </row>
    <row r="1129" spans="1:6" x14ac:dyDescent="0.2">
      <c r="A1129" t="s">
        <v>11</v>
      </c>
      <c r="B1129">
        <v>26049</v>
      </c>
      <c r="C1129" s="5">
        <v>-124.50999</v>
      </c>
      <c r="D1129" s="5">
        <v>71.484999999999999</v>
      </c>
      <c r="E1129">
        <v>10</v>
      </c>
      <c r="F1129">
        <v>-4.08</v>
      </c>
    </row>
    <row r="1130" spans="1:6" x14ac:dyDescent="0.2">
      <c r="A1130" t="s">
        <v>11</v>
      </c>
      <c r="B1130">
        <v>26053</v>
      </c>
      <c r="C1130" s="5">
        <v>-127.14999</v>
      </c>
      <c r="D1130" s="5">
        <v>70.769000000000005</v>
      </c>
      <c r="E1130">
        <v>10</v>
      </c>
      <c r="F1130">
        <v>-4.07</v>
      </c>
    </row>
    <row r="1131" spans="1:6" x14ac:dyDescent="0.2">
      <c r="A1131" t="s">
        <v>3</v>
      </c>
      <c r="B1131">
        <v>8013</v>
      </c>
      <c r="C1131" s="5">
        <v>-95.944000000000003</v>
      </c>
      <c r="D1131" s="5">
        <v>72.11</v>
      </c>
      <c r="E1131">
        <v>10</v>
      </c>
      <c r="F1131">
        <v>-4.05</v>
      </c>
    </row>
    <row r="1132" spans="1:6" x14ac:dyDescent="0.2">
      <c r="A1132" t="s">
        <v>11</v>
      </c>
      <c r="B1132">
        <v>26046</v>
      </c>
      <c r="C1132" s="5">
        <v>-127.12</v>
      </c>
      <c r="D1132" s="5">
        <v>71.497</v>
      </c>
      <c r="E1132">
        <v>10</v>
      </c>
      <c r="F1132">
        <v>-4.03</v>
      </c>
    </row>
    <row r="1133" spans="1:6" x14ac:dyDescent="0.2">
      <c r="A1133" t="s">
        <v>7</v>
      </c>
      <c r="B1133">
        <v>331</v>
      </c>
      <c r="C1133" s="5">
        <v>-157.60001</v>
      </c>
      <c r="D1133" s="5">
        <v>87.652000000000001</v>
      </c>
      <c r="E1133">
        <v>10</v>
      </c>
      <c r="F1133">
        <v>-3.915</v>
      </c>
    </row>
    <row r="1134" spans="1:6" x14ac:dyDescent="0.2">
      <c r="A1134" t="s">
        <v>7</v>
      </c>
      <c r="B1134">
        <v>351</v>
      </c>
      <c r="C1134" s="5">
        <v>-170.75998999999999</v>
      </c>
      <c r="D1134" s="5">
        <v>85.745999999999995</v>
      </c>
      <c r="E1134">
        <v>10</v>
      </c>
      <c r="F1134">
        <v>-3.907</v>
      </c>
    </row>
    <row r="1135" spans="1:6" x14ac:dyDescent="0.2">
      <c r="A1135" t="s">
        <v>3</v>
      </c>
      <c r="B1135">
        <v>8018</v>
      </c>
      <c r="C1135" s="5">
        <v>-145.36000000000001</v>
      </c>
      <c r="D1135" s="5">
        <v>72.986000000000004</v>
      </c>
      <c r="E1135">
        <v>10</v>
      </c>
      <c r="F1135">
        <v>-3.88</v>
      </c>
    </row>
    <row r="1136" spans="1:6" x14ac:dyDescent="0.2">
      <c r="A1136" t="s">
        <v>3</v>
      </c>
      <c r="B1136">
        <v>8029</v>
      </c>
      <c r="C1136" s="5">
        <v>-139.97999999999999</v>
      </c>
      <c r="D1136" s="5">
        <v>70.537999999999997</v>
      </c>
      <c r="E1136">
        <v>10</v>
      </c>
      <c r="F1136">
        <v>-3.87</v>
      </c>
    </row>
    <row r="1137" spans="1:6" x14ac:dyDescent="0.2">
      <c r="A1137" t="s">
        <v>39</v>
      </c>
      <c r="B1137">
        <v>28006</v>
      </c>
      <c r="C1137" s="5">
        <v>-126.3</v>
      </c>
      <c r="D1137" s="5">
        <v>70.046000000000006</v>
      </c>
      <c r="E1137">
        <v>10</v>
      </c>
      <c r="F1137">
        <v>-3.86</v>
      </c>
    </row>
    <row r="1138" spans="1:6" x14ac:dyDescent="0.2">
      <c r="A1138" t="s">
        <v>3</v>
      </c>
      <c r="B1138">
        <v>8028</v>
      </c>
      <c r="C1138" s="5">
        <v>-137.19999999999999</v>
      </c>
      <c r="D1138" s="5">
        <v>70.335999999999999</v>
      </c>
      <c r="E1138">
        <v>10</v>
      </c>
      <c r="F1138">
        <v>-3.86</v>
      </c>
    </row>
    <row r="1139" spans="1:6" x14ac:dyDescent="0.2">
      <c r="A1139" t="s">
        <v>3</v>
      </c>
      <c r="B1139">
        <v>8024</v>
      </c>
      <c r="C1139" s="5">
        <v>-136.91999999999999</v>
      </c>
      <c r="D1139" s="5">
        <v>70.48</v>
      </c>
      <c r="E1139">
        <v>10</v>
      </c>
      <c r="F1139">
        <v>-3.82</v>
      </c>
    </row>
    <row r="1140" spans="1:6" x14ac:dyDescent="0.2">
      <c r="A1140" t="s">
        <v>39</v>
      </c>
      <c r="B1140">
        <v>28004</v>
      </c>
      <c r="C1140" s="5">
        <v>-126.3</v>
      </c>
      <c r="D1140" s="5">
        <v>70.046000000000006</v>
      </c>
      <c r="E1140">
        <v>10</v>
      </c>
      <c r="F1140">
        <v>-3.81</v>
      </c>
    </row>
    <row r="1141" spans="1:6" x14ac:dyDescent="0.2">
      <c r="A1141" t="s">
        <v>1</v>
      </c>
      <c r="B1141">
        <v>2021</v>
      </c>
      <c r="C1141" s="5">
        <v>-136.42999</v>
      </c>
      <c r="D1141" s="5">
        <v>70.358000000000004</v>
      </c>
      <c r="E1141">
        <v>10</v>
      </c>
      <c r="F1141">
        <v>-3.8</v>
      </c>
    </row>
    <row r="1142" spans="1:6" x14ac:dyDescent="0.2">
      <c r="A1142" t="s">
        <v>8</v>
      </c>
      <c r="B1142">
        <v>32043</v>
      </c>
      <c r="C1142" s="5">
        <v>-124.53999</v>
      </c>
      <c r="D1142" s="5">
        <v>71.483000000000004</v>
      </c>
      <c r="E1142">
        <v>10</v>
      </c>
      <c r="F1142">
        <v>-3.78</v>
      </c>
    </row>
    <row r="1143" spans="1:6" x14ac:dyDescent="0.2">
      <c r="A1143" t="s">
        <v>31</v>
      </c>
      <c r="B1143">
        <v>83</v>
      </c>
      <c r="C1143" s="5">
        <v>-65.170990000000003</v>
      </c>
      <c r="D1143" s="5">
        <v>83.727999999999994</v>
      </c>
      <c r="E1143">
        <v>10</v>
      </c>
      <c r="F1143">
        <v>-3.75</v>
      </c>
    </row>
    <row r="1144" spans="1:6" x14ac:dyDescent="0.2">
      <c r="A1144" t="s">
        <v>7</v>
      </c>
      <c r="B1144">
        <v>335</v>
      </c>
      <c r="C1144" s="5">
        <v>-139.36000000000001</v>
      </c>
      <c r="D1144" s="5">
        <v>86.364000000000004</v>
      </c>
      <c r="E1144">
        <v>10</v>
      </c>
      <c r="F1144">
        <v>-3.7429999999999999</v>
      </c>
    </row>
    <row r="1145" spans="1:6" x14ac:dyDescent="0.2">
      <c r="A1145" t="s">
        <v>3</v>
      </c>
      <c r="B1145">
        <v>8022</v>
      </c>
      <c r="C1145" s="5">
        <v>-141.66999999999999</v>
      </c>
      <c r="D1145" s="5">
        <v>71.873000000000005</v>
      </c>
      <c r="E1145">
        <v>10</v>
      </c>
      <c r="F1145">
        <v>-3.74</v>
      </c>
    </row>
    <row r="1146" spans="1:6" x14ac:dyDescent="0.2">
      <c r="A1146" t="s">
        <v>31</v>
      </c>
      <c r="B1146">
        <v>85</v>
      </c>
      <c r="C1146" s="5">
        <v>-89.79401</v>
      </c>
      <c r="D1146" s="5">
        <v>87.125</v>
      </c>
      <c r="E1146">
        <v>10</v>
      </c>
      <c r="F1146">
        <v>-3.72</v>
      </c>
    </row>
    <row r="1147" spans="1:6" x14ac:dyDescent="0.2">
      <c r="A1147" t="s">
        <v>2</v>
      </c>
      <c r="B1147">
        <v>4010</v>
      </c>
      <c r="C1147" s="5">
        <v>-143.5</v>
      </c>
      <c r="D1147" s="5">
        <v>72.597999999999999</v>
      </c>
      <c r="E1147">
        <v>10</v>
      </c>
      <c r="F1147">
        <v>-3.7</v>
      </c>
    </row>
    <row r="1148" spans="1:6" x14ac:dyDescent="0.2">
      <c r="A1148" t="s">
        <v>8</v>
      </c>
      <c r="B1148">
        <v>32001</v>
      </c>
      <c r="C1148" s="5">
        <v>-127.12</v>
      </c>
      <c r="D1148" s="5">
        <v>70.762</v>
      </c>
      <c r="E1148">
        <v>10</v>
      </c>
      <c r="F1148">
        <v>-3.7</v>
      </c>
    </row>
    <row r="1149" spans="1:6" x14ac:dyDescent="0.2">
      <c r="A1149" t="s">
        <v>8</v>
      </c>
      <c r="B1149">
        <v>32048</v>
      </c>
      <c r="C1149" s="5">
        <v>-128.31</v>
      </c>
      <c r="D1149" s="5">
        <v>71.113</v>
      </c>
      <c r="E1149">
        <v>10</v>
      </c>
      <c r="F1149">
        <v>-3.69</v>
      </c>
    </row>
    <row r="1150" spans="1:6" x14ac:dyDescent="0.2">
      <c r="A1150" t="s">
        <v>16</v>
      </c>
      <c r="B1150">
        <v>19020</v>
      </c>
      <c r="C1150" s="5">
        <v>-139.97</v>
      </c>
      <c r="D1150" s="5">
        <v>70.400999999999996</v>
      </c>
      <c r="E1150">
        <v>10</v>
      </c>
      <c r="F1150">
        <v>-3.677</v>
      </c>
    </row>
    <row r="1151" spans="1:6" x14ac:dyDescent="0.2">
      <c r="A1151" t="s">
        <v>8</v>
      </c>
      <c r="B1151">
        <v>32040</v>
      </c>
      <c r="C1151" s="5">
        <v>-125.85001</v>
      </c>
      <c r="D1151" s="5">
        <v>70.942999999999998</v>
      </c>
      <c r="E1151">
        <v>10</v>
      </c>
      <c r="F1151">
        <v>-3.66</v>
      </c>
    </row>
    <row r="1152" spans="1:6" x14ac:dyDescent="0.2">
      <c r="A1152" t="s">
        <v>14</v>
      </c>
      <c r="B1152">
        <v>114</v>
      </c>
      <c r="C1152" s="5">
        <v>-160.17999</v>
      </c>
      <c r="D1152" s="5">
        <v>75.156000000000006</v>
      </c>
      <c r="E1152">
        <v>10</v>
      </c>
      <c r="F1152">
        <v>-3.64</v>
      </c>
    </row>
    <row r="1153" spans="1:6" x14ac:dyDescent="0.2">
      <c r="A1153" t="s">
        <v>31</v>
      </c>
      <c r="B1153">
        <v>84</v>
      </c>
      <c r="C1153" s="5">
        <v>-63.264009999999999</v>
      </c>
      <c r="D1153" s="5">
        <v>84.093999999999994</v>
      </c>
      <c r="E1153">
        <v>10</v>
      </c>
      <c r="F1153">
        <v>-3.61</v>
      </c>
    </row>
    <row r="1154" spans="1:6" x14ac:dyDescent="0.2">
      <c r="A1154" t="s">
        <v>13</v>
      </c>
      <c r="B1154">
        <v>24028</v>
      </c>
      <c r="C1154" s="5">
        <v>-150.12</v>
      </c>
      <c r="D1154" s="5">
        <v>78.019000000000005</v>
      </c>
      <c r="E1154">
        <v>10</v>
      </c>
      <c r="F1154">
        <v>-3.577</v>
      </c>
    </row>
    <row r="1155" spans="1:6" x14ac:dyDescent="0.2">
      <c r="A1155" t="s">
        <v>5</v>
      </c>
      <c r="B1155">
        <v>14006</v>
      </c>
      <c r="C1155" s="5">
        <v>-150</v>
      </c>
      <c r="D1155" s="5">
        <v>73</v>
      </c>
      <c r="E1155">
        <v>10</v>
      </c>
      <c r="F1155">
        <v>-3.5270000000000001</v>
      </c>
    </row>
    <row r="1156" spans="1:6" x14ac:dyDescent="0.2">
      <c r="A1156" t="s">
        <v>5</v>
      </c>
      <c r="B1156">
        <v>14011</v>
      </c>
      <c r="C1156" s="5">
        <v>-158.02000000000001</v>
      </c>
      <c r="D1156" s="5">
        <v>74.492000000000004</v>
      </c>
      <c r="E1156">
        <v>10</v>
      </c>
      <c r="F1156">
        <v>-3.4590000000000001</v>
      </c>
    </row>
    <row r="1157" spans="1:6" x14ac:dyDescent="0.2">
      <c r="A1157" t="s">
        <v>5</v>
      </c>
      <c r="B1157">
        <v>14009</v>
      </c>
      <c r="C1157" s="5">
        <v>-153.5</v>
      </c>
      <c r="D1157" s="5">
        <v>74.832999999999998</v>
      </c>
      <c r="E1157">
        <v>10</v>
      </c>
      <c r="F1157">
        <v>-3.4569999999999999</v>
      </c>
    </row>
    <row r="1158" spans="1:6" x14ac:dyDescent="0.2">
      <c r="A1158" t="s">
        <v>37</v>
      </c>
      <c r="B1158">
        <v>161</v>
      </c>
      <c r="C1158" s="5">
        <v>-16.462009999999999</v>
      </c>
      <c r="D1158" s="5">
        <v>82.417000000000002</v>
      </c>
      <c r="E1158">
        <v>10</v>
      </c>
      <c r="F1158">
        <v>-3.44</v>
      </c>
    </row>
    <row r="1159" spans="1:6" x14ac:dyDescent="0.2">
      <c r="A1159" t="s">
        <v>5</v>
      </c>
      <c r="B1159">
        <v>14014</v>
      </c>
      <c r="C1159" s="5">
        <v>-162.06</v>
      </c>
      <c r="D1159" s="5">
        <v>74.364000000000004</v>
      </c>
      <c r="E1159">
        <v>10</v>
      </c>
      <c r="F1159">
        <v>-3.38</v>
      </c>
    </row>
    <row r="1160" spans="1:6" x14ac:dyDescent="0.2">
      <c r="A1160" t="s">
        <v>14</v>
      </c>
      <c r="B1160">
        <v>121</v>
      </c>
      <c r="C1160" s="5">
        <v>-166.7</v>
      </c>
      <c r="D1160" s="5">
        <v>75.221000000000004</v>
      </c>
      <c r="E1160">
        <v>10</v>
      </c>
      <c r="F1160">
        <v>-3.38</v>
      </c>
    </row>
    <row r="1161" spans="1:6" x14ac:dyDescent="0.2">
      <c r="A1161" t="s">
        <v>14</v>
      </c>
      <c r="B1161">
        <v>120</v>
      </c>
      <c r="C1161" s="5">
        <v>-165.41</v>
      </c>
      <c r="D1161" s="5">
        <v>75.277000000000001</v>
      </c>
      <c r="E1161">
        <v>10</v>
      </c>
      <c r="F1161">
        <v>-3.34</v>
      </c>
    </row>
    <row r="1162" spans="1:6" x14ac:dyDescent="0.2">
      <c r="A1162" t="s">
        <v>14</v>
      </c>
      <c r="B1162">
        <v>122</v>
      </c>
      <c r="C1162" s="5">
        <v>-168</v>
      </c>
      <c r="D1162" s="5">
        <v>75.167000000000002</v>
      </c>
      <c r="E1162">
        <v>10</v>
      </c>
      <c r="F1162">
        <v>-3.34</v>
      </c>
    </row>
    <row r="1163" spans="1:6" x14ac:dyDescent="0.2">
      <c r="A1163" t="s">
        <v>8</v>
      </c>
      <c r="B1163">
        <v>32047</v>
      </c>
      <c r="C1163" s="5">
        <v>-127.71001</v>
      </c>
      <c r="D1163" s="5">
        <v>71.313999999999993</v>
      </c>
      <c r="E1163">
        <v>10</v>
      </c>
      <c r="F1163">
        <v>-3.31</v>
      </c>
    </row>
    <row r="1164" spans="1:6" x14ac:dyDescent="0.2">
      <c r="A1164" t="s">
        <v>14</v>
      </c>
      <c r="B1164">
        <v>123</v>
      </c>
      <c r="C1164" s="5">
        <v>-169.12</v>
      </c>
      <c r="D1164" s="5">
        <v>75.338999999999999</v>
      </c>
      <c r="E1164">
        <v>10</v>
      </c>
      <c r="F1164">
        <v>-3.29</v>
      </c>
    </row>
    <row r="1165" spans="1:6" x14ac:dyDescent="0.2">
      <c r="A1165" t="s">
        <v>8</v>
      </c>
      <c r="B1165">
        <v>32004</v>
      </c>
      <c r="C1165" s="5">
        <v>-133.89999</v>
      </c>
      <c r="D1165" s="5">
        <v>71.450999999999993</v>
      </c>
      <c r="E1165">
        <v>10</v>
      </c>
      <c r="F1165">
        <v>-3.27</v>
      </c>
    </row>
    <row r="1166" spans="1:6" x14ac:dyDescent="0.2">
      <c r="A1166" t="s">
        <v>39</v>
      </c>
      <c r="B1166">
        <v>28002</v>
      </c>
      <c r="C1166" s="5">
        <v>-126.3</v>
      </c>
      <c r="D1166" s="5">
        <v>70.046000000000006</v>
      </c>
      <c r="E1166">
        <v>10</v>
      </c>
      <c r="F1166">
        <v>-3.26</v>
      </c>
    </row>
    <row r="1167" spans="1:6" x14ac:dyDescent="0.2">
      <c r="A1167" t="s">
        <v>14</v>
      </c>
      <c r="B1167">
        <v>1</v>
      </c>
      <c r="C1167" s="5">
        <v>-167.75998999999999</v>
      </c>
      <c r="D1167" s="5">
        <v>75.594999999999999</v>
      </c>
      <c r="E1167">
        <v>10</v>
      </c>
      <c r="F1167">
        <v>-3.22</v>
      </c>
    </row>
    <row r="1168" spans="1:6" x14ac:dyDescent="0.2">
      <c r="A1168" t="s">
        <v>7</v>
      </c>
      <c r="B1168">
        <v>328</v>
      </c>
      <c r="C1168" s="5">
        <v>-170.56</v>
      </c>
      <c r="D1168" s="5">
        <v>87.83</v>
      </c>
      <c r="E1168">
        <v>10</v>
      </c>
      <c r="F1168">
        <v>-3.2010000000000001</v>
      </c>
    </row>
    <row r="1169" spans="1:6" x14ac:dyDescent="0.2">
      <c r="A1169" t="s">
        <v>4</v>
      </c>
      <c r="B1169">
        <v>52</v>
      </c>
      <c r="C1169" s="5">
        <v>-164.56</v>
      </c>
      <c r="D1169" s="5">
        <v>73.501000000000005</v>
      </c>
      <c r="E1169">
        <v>10</v>
      </c>
      <c r="F1169">
        <v>-3.1709999999999998</v>
      </c>
    </row>
    <row r="1170" spans="1:6" x14ac:dyDescent="0.2">
      <c r="A1170" t="s">
        <v>8</v>
      </c>
      <c r="B1170">
        <v>32022</v>
      </c>
      <c r="C1170" s="5">
        <v>-133.84</v>
      </c>
      <c r="D1170" s="5">
        <v>71.209999999999994</v>
      </c>
      <c r="E1170">
        <v>10</v>
      </c>
      <c r="F1170">
        <v>-3.16</v>
      </c>
    </row>
    <row r="1171" spans="1:6" x14ac:dyDescent="0.2">
      <c r="A1171" t="s">
        <v>35</v>
      </c>
      <c r="B1171">
        <v>63</v>
      </c>
      <c r="C1171" s="5">
        <v>-165.75</v>
      </c>
      <c r="D1171" s="5">
        <v>74.998999999999995</v>
      </c>
      <c r="E1171">
        <v>10</v>
      </c>
      <c r="F1171">
        <v>-3.12</v>
      </c>
    </row>
    <row r="1172" spans="1:6" x14ac:dyDescent="0.2">
      <c r="A1172" t="s">
        <v>5</v>
      </c>
      <c r="B1172">
        <v>14013</v>
      </c>
      <c r="C1172" s="5">
        <v>-160.47999999999999</v>
      </c>
      <c r="D1172" s="5">
        <v>73.165000000000006</v>
      </c>
      <c r="E1172">
        <v>10</v>
      </c>
      <c r="F1172">
        <v>-3.0920000000000001</v>
      </c>
    </row>
    <row r="1173" spans="1:6" x14ac:dyDescent="0.2">
      <c r="A1173" t="s">
        <v>7</v>
      </c>
      <c r="B1173">
        <v>352</v>
      </c>
      <c r="C1173" s="5">
        <v>177.56</v>
      </c>
      <c r="D1173" s="5">
        <v>86.638000000000005</v>
      </c>
      <c r="E1173">
        <v>10</v>
      </c>
      <c r="F1173">
        <v>-3.0070000000000001</v>
      </c>
    </row>
    <row r="1174" spans="1:6" x14ac:dyDescent="0.2">
      <c r="A1174" t="s">
        <v>5</v>
      </c>
      <c r="B1174">
        <v>14037</v>
      </c>
      <c r="C1174" s="5">
        <v>-136.91</v>
      </c>
      <c r="D1174" s="5">
        <v>73.498000000000005</v>
      </c>
      <c r="E1174">
        <v>10</v>
      </c>
      <c r="F1174">
        <v>-3.004</v>
      </c>
    </row>
    <row r="1175" spans="1:6" x14ac:dyDescent="0.2">
      <c r="A1175" t="s">
        <v>4</v>
      </c>
      <c r="B1175">
        <v>140</v>
      </c>
      <c r="C1175" s="5">
        <v>-168.47</v>
      </c>
      <c r="D1175" s="5">
        <v>76.245000000000005</v>
      </c>
      <c r="E1175">
        <v>10</v>
      </c>
      <c r="F1175">
        <v>-2.9820000000000002</v>
      </c>
    </row>
    <row r="1176" spans="1:6" x14ac:dyDescent="0.2">
      <c r="A1176" t="s">
        <v>7</v>
      </c>
      <c r="B1176">
        <v>322</v>
      </c>
      <c r="C1176" s="5">
        <v>150.12</v>
      </c>
      <c r="D1176" s="5">
        <v>88.129000000000005</v>
      </c>
      <c r="E1176">
        <v>10</v>
      </c>
      <c r="F1176">
        <v>-2.9340000000000002</v>
      </c>
    </row>
    <row r="1177" spans="1:6" x14ac:dyDescent="0.2">
      <c r="A1177" t="s">
        <v>7</v>
      </c>
      <c r="B1177">
        <v>345</v>
      </c>
      <c r="C1177" s="5">
        <v>-145.44</v>
      </c>
      <c r="D1177" s="5">
        <v>84.692999999999998</v>
      </c>
      <c r="E1177">
        <v>10</v>
      </c>
      <c r="F1177">
        <v>-2.9159999999999999</v>
      </c>
    </row>
    <row r="1178" spans="1:6" x14ac:dyDescent="0.2">
      <c r="A1178" t="s">
        <v>14</v>
      </c>
      <c r="B1178">
        <v>85</v>
      </c>
      <c r="C1178" s="5">
        <v>-160.07001</v>
      </c>
      <c r="D1178" s="5">
        <v>76.972999999999999</v>
      </c>
      <c r="E1178">
        <v>10</v>
      </c>
      <c r="F1178">
        <v>-2.69</v>
      </c>
    </row>
    <row r="1179" spans="1:6" x14ac:dyDescent="0.2">
      <c r="A1179" t="s">
        <v>7</v>
      </c>
      <c r="B1179">
        <v>342</v>
      </c>
      <c r="C1179" s="5">
        <v>-138.41999999999999</v>
      </c>
      <c r="D1179" s="5">
        <v>84.5</v>
      </c>
      <c r="E1179">
        <v>10</v>
      </c>
      <c r="F1179">
        <v>-2.6309999999999998</v>
      </c>
    </row>
    <row r="1180" spans="1:6" x14ac:dyDescent="0.2">
      <c r="A1180" t="s">
        <v>14</v>
      </c>
      <c r="B1180">
        <v>92</v>
      </c>
      <c r="C1180" s="5">
        <v>-163.19</v>
      </c>
      <c r="D1180" s="5">
        <v>77.328000000000003</v>
      </c>
      <c r="E1180">
        <v>10</v>
      </c>
      <c r="F1180">
        <v>-2.63</v>
      </c>
    </row>
    <row r="1181" spans="1:6" x14ac:dyDescent="0.2">
      <c r="A1181" t="s">
        <v>14</v>
      </c>
      <c r="B1181">
        <v>36</v>
      </c>
      <c r="C1181" s="5">
        <v>-168.89999</v>
      </c>
      <c r="D1181" s="5">
        <v>79.656000000000006</v>
      </c>
      <c r="E1181">
        <v>10</v>
      </c>
      <c r="F1181">
        <v>-2.59</v>
      </c>
    </row>
    <row r="1182" spans="1:6" x14ac:dyDescent="0.2">
      <c r="A1182" t="s">
        <v>31</v>
      </c>
      <c r="B1182">
        <v>54</v>
      </c>
      <c r="C1182" s="5">
        <v>-69.049989999999994</v>
      </c>
      <c r="D1182" s="5">
        <v>85.082999999999998</v>
      </c>
      <c r="E1182">
        <v>10</v>
      </c>
      <c r="F1182">
        <v>-2.59</v>
      </c>
    </row>
    <row r="1183" spans="1:6" x14ac:dyDescent="0.2">
      <c r="A1183" t="s">
        <v>14</v>
      </c>
      <c r="B1183">
        <v>86</v>
      </c>
      <c r="C1183" s="5">
        <v>-160.61000000000001</v>
      </c>
      <c r="D1183" s="5">
        <v>77.08</v>
      </c>
      <c r="E1183">
        <v>10</v>
      </c>
      <c r="F1183">
        <v>-2.5499999999999998</v>
      </c>
    </row>
    <row r="1184" spans="1:6" x14ac:dyDescent="0.2">
      <c r="A1184" t="s">
        <v>37</v>
      </c>
      <c r="B1184">
        <v>157</v>
      </c>
      <c r="C1184" s="5">
        <v>-10.96701</v>
      </c>
      <c r="D1184" s="5">
        <v>80.082999999999998</v>
      </c>
      <c r="E1184">
        <v>10</v>
      </c>
      <c r="F1184">
        <v>-2.52</v>
      </c>
    </row>
    <row r="1185" spans="1:6" x14ac:dyDescent="0.2">
      <c r="A1185" t="s">
        <v>20</v>
      </c>
      <c r="B1185">
        <v>24</v>
      </c>
      <c r="C1185" s="5">
        <v>-60.97269</v>
      </c>
      <c r="D1185" s="5">
        <v>66.674300000000002</v>
      </c>
      <c r="E1185">
        <v>10</v>
      </c>
      <c r="F1185">
        <v>-2.38</v>
      </c>
    </row>
    <row r="1186" spans="1:6" x14ac:dyDescent="0.2">
      <c r="A1186" t="s">
        <v>7</v>
      </c>
      <c r="B1186">
        <v>358</v>
      </c>
      <c r="C1186" s="5">
        <v>151.97999999999999</v>
      </c>
      <c r="D1186" s="5">
        <v>86.504000000000005</v>
      </c>
      <c r="E1186">
        <v>10</v>
      </c>
      <c r="F1186">
        <v>-2.2269999999999999</v>
      </c>
    </row>
    <row r="1187" spans="1:6" x14ac:dyDescent="0.2">
      <c r="A1187" t="s">
        <v>7</v>
      </c>
      <c r="B1187">
        <v>312</v>
      </c>
      <c r="C1187" s="5">
        <v>120.18</v>
      </c>
      <c r="D1187" s="5">
        <v>88.117999999999995</v>
      </c>
      <c r="E1187">
        <v>10</v>
      </c>
      <c r="F1187">
        <v>-2.226</v>
      </c>
    </row>
    <row r="1188" spans="1:6" x14ac:dyDescent="0.2">
      <c r="A1188" t="s">
        <v>14</v>
      </c>
      <c r="B1188">
        <v>71</v>
      </c>
      <c r="C1188" s="5">
        <v>-154.13</v>
      </c>
      <c r="D1188" s="5">
        <v>78.16</v>
      </c>
      <c r="E1188">
        <v>10</v>
      </c>
      <c r="F1188">
        <v>-2.19</v>
      </c>
    </row>
    <row r="1189" spans="1:6" x14ac:dyDescent="0.2">
      <c r="A1189" t="s">
        <v>22</v>
      </c>
      <c r="B1189">
        <v>22</v>
      </c>
      <c r="C1189" s="5">
        <v>-62.614199999999997</v>
      </c>
      <c r="D1189" s="5">
        <v>67.6755</v>
      </c>
      <c r="E1189">
        <v>10</v>
      </c>
      <c r="F1189">
        <v>-2.16</v>
      </c>
    </row>
    <row r="1190" spans="1:6" x14ac:dyDescent="0.2">
      <c r="A1190" t="s">
        <v>12</v>
      </c>
      <c r="B1190">
        <v>34</v>
      </c>
      <c r="C1190" s="5">
        <v>-62.769010000000002</v>
      </c>
      <c r="D1190" s="5">
        <v>67.625500000000002</v>
      </c>
      <c r="E1190">
        <v>10</v>
      </c>
      <c r="F1190">
        <v>-2.15</v>
      </c>
    </row>
    <row r="1191" spans="1:6" x14ac:dyDescent="0.2">
      <c r="A1191" t="s">
        <v>7</v>
      </c>
      <c r="B1191">
        <v>363</v>
      </c>
      <c r="C1191" s="5">
        <v>135.02000000000001</v>
      </c>
      <c r="D1191" s="5">
        <v>86.459000000000003</v>
      </c>
      <c r="E1191">
        <v>10</v>
      </c>
      <c r="F1191">
        <v>-2.141</v>
      </c>
    </row>
    <row r="1192" spans="1:6" x14ac:dyDescent="0.2">
      <c r="A1192" t="s">
        <v>5</v>
      </c>
      <c r="B1192">
        <v>14003</v>
      </c>
      <c r="C1192" s="5">
        <v>-150</v>
      </c>
      <c r="D1192" s="5">
        <v>71.263000000000005</v>
      </c>
      <c r="E1192">
        <v>10</v>
      </c>
      <c r="F1192">
        <v>-2.13</v>
      </c>
    </row>
    <row r="1193" spans="1:6" x14ac:dyDescent="0.2">
      <c r="A1193" t="s">
        <v>12</v>
      </c>
      <c r="B1193">
        <v>36</v>
      </c>
      <c r="C1193" s="5">
        <v>-62.486690000000003</v>
      </c>
      <c r="D1193" s="5">
        <v>67.722800000000007</v>
      </c>
      <c r="E1193">
        <v>10</v>
      </c>
      <c r="F1193">
        <v>-2.12</v>
      </c>
    </row>
    <row r="1194" spans="1:6" x14ac:dyDescent="0.2">
      <c r="A1194" t="s">
        <v>5</v>
      </c>
      <c r="B1194">
        <v>14004</v>
      </c>
      <c r="C1194" s="5">
        <v>-150</v>
      </c>
      <c r="D1194" s="5">
        <v>71.498999999999995</v>
      </c>
      <c r="E1194">
        <v>10</v>
      </c>
      <c r="F1194">
        <v>-2.0910000000000002</v>
      </c>
    </row>
    <row r="1195" spans="1:6" x14ac:dyDescent="0.2">
      <c r="A1195" t="s">
        <v>40</v>
      </c>
      <c r="B1195">
        <v>204</v>
      </c>
      <c r="C1195" s="5">
        <v>-67.001009999999994</v>
      </c>
      <c r="D1195" s="5">
        <v>73.682000000000002</v>
      </c>
      <c r="E1195">
        <v>10</v>
      </c>
      <c r="F1195">
        <v>-2.0499999999999998</v>
      </c>
    </row>
    <row r="1196" spans="1:6" x14ac:dyDescent="0.2">
      <c r="A1196" t="s">
        <v>7</v>
      </c>
      <c r="B1196">
        <v>377</v>
      </c>
      <c r="C1196" s="5">
        <v>115.48</v>
      </c>
      <c r="D1196" s="5">
        <v>83.415000000000006</v>
      </c>
      <c r="E1196">
        <v>10</v>
      </c>
      <c r="F1196">
        <v>-2.0449999999999999</v>
      </c>
    </row>
    <row r="1197" spans="1:6" x14ac:dyDescent="0.2">
      <c r="A1197" t="s">
        <v>25</v>
      </c>
      <c r="B1197">
        <v>14</v>
      </c>
      <c r="C1197" s="5">
        <v>-60.067500000000003</v>
      </c>
      <c r="D1197" s="5">
        <v>66.758700000000005</v>
      </c>
      <c r="E1197">
        <v>10</v>
      </c>
      <c r="F1197">
        <v>-2</v>
      </c>
    </row>
    <row r="1198" spans="1:6" x14ac:dyDescent="0.2">
      <c r="A1198" t="s">
        <v>12</v>
      </c>
      <c r="B1198">
        <v>40</v>
      </c>
      <c r="C1198" s="5">
        <v>-61.771700000000003</v>
      </c>
      <c r="D1198" s="5">
        <v>68.047200000000004</v>
      </c>
      <c r="E1198">
        <v>10</v>
      </c>
      <c r="F1198">
        <v>-2</v>
      </c>
    </row>
    <row r="1199" spans="1:6" x14ac:dyDescent="0.2">
      <c r="A1199" t="s">
        <v>40</v>
      </c>
      <c r="B1199">
        <v>204</v>
      </c>
      <c r="C1199" s="5">
        <v>-67.001009999999994</v>
      </c>
      <c r="D1199" s="5">
        <v>73.682000000000002</v>
      </c>
      <c r="E1199">
        <v>10</v>
      </c>
      <c r="F1199">
        <v>-1.98</v>
      </c>
    </row>
    <row r="1200" spans="1:6" x14ac:dyDescent="0.2">
      <c r="A1200" t="s">
        <v>25</v>
      </c>
      <c r="B1200">
        <v>12</v>
      </c>
      <c r="C1200" s="5">
        <v>-59.057009999999998</v>
      </c>
      <c r="D1200" s="5">
        <v>66.852000000000004</v>
      </c>
      <c r="E1200">
        <v>10</v>
      </c>
      <c r="F1200">
        <v>-1.96</v>
      </c>
    </row>
    <row r="1201" spans="1:6" x14ac:dyDescent="0.2">
      <c r="A1201" t="s">
        <v>12</v>
      </c>
      <c r="B1201">
        <v>44</v>
      </c>
      <c r="C1201" s="5">
        <v>-61.212009999999999</v>
      </c>
      <c r="D1201" s="5">
        <v>68.316800000000001</v>
      </c>
      <c r="E1201">
        <v>10</v>
      </c>
      <c r="F1201">
        <v>-1.96</v>
      </c>
    </row>
    <row r="1202" spans="1:6" x14ac:dyDescent="0.2">
      <c r="A1202" t="s">
        <v>15</v>
      </c>
      <c r="B1202">
        <v>39</v>
      </c>
      <c r="C1202" s="5">
        <v>-60.972290000000001</v>
      </c>
      <c r="D1202" s="5">
        <v>66.674300000000002</v>
      </c>
      <c r="E1202">
        <v>10</v>
      </c>
      <c r="F1202">
        <v>-1.95</v>
      </c>
    </row>
    <row r="1203" spans="1:6" x14ac:dyDescent="0.2">
      <c r="A1203" t="s">
        <v>25</v>
      </c>
      <c r="B1203">
        <v>18</v>
      </c>
      <c r="C1203" s="5">
        <v>-60.97101</v>
      </c>
      <c r="D1203" s="5">
        <v>66.669499999999999</v>
      </c>
      <c r="E1203">
        <v>10</v>
      </c>
      <c r="F1203">
        <v>-1.95</v>
      </c>
    </row>
    <row r="1204" spans="1:6" x14ac:dyDescent="0.2">
      <c r="A1204" t="s">
        <v>12</v>
      </c>
      <c r="B1204">
        <v>26</v>
      </c>
      <c r="C1204" s="5">
        <v>-60.81232</v>
      </c>
      <c r="D1204" s="5">
        <v>66.695300000000003</v>
      </c>
      <c r="E1204">
        <v>10</v>
      </c>
      <c r="F1204">
        <v>-1.95</v>
      </c>
    </row>
    <row r="1205" spans="1:6" x14ac:dyDescent="0.2">
      <c r="A1205" t="s">
        <v>15</v>
      </c>
      <c r="B1205">
        <v>48</v>
      </c>
      <c r="C1205" s="5">
        <v>-62.36121</v>
      </c>
      <c r="D1205" s="5">
        <v>67.768199999999993</v>
      </c>
      <c r="E1205">
        <v>10</v>
      </c>
      <c r="F1205">
        <v>-1.94</v>
      </c>
    </row>
    <row r="1206" spans="1:6" x14ac:dyDescent="0.2">
      <c r="A1206" t="s">
        <v>25</v>
      </c>
      <c r="B1206">
        <v>24</v>
      </c>
      <c r="C1206" s="5">
        <v>-61.770809999999997</v>
      </c>
      <c r="D1206" s="5">
        <v>68.048199999999994</v>
      </c>
      <c r="E1206">
        <v>10</v>
      </c>
      <c r="F1206">
        <v>-1.94</v>
      </c>
    </row>
    <row r="1207" spans="1:6" x14ac:dyDescent="0.2">
      <c r="A1207" t="s">
        <v>7</v>
      </c>
      <c r="B1207">
        <v>307</v>
      </c>
      <c r="C1207" s="5">
        <v>94.287000000000006</v>
      </c>
      <c r="D1207" s="5">
        <v>86.302999999999997</v>
      </c>
      <c r="E1207">
        <v>10</v>
      </c>
      <c r="F1207">
        <v>-1.9259999999999999</v>
      </c>
    </row>
    <row r="1208" spans="1:6" x14ac:dyDescent="0.2">
      <c r="A1208" t="s">
        <v>25</v>
      </c>
      <c r="B1208">
        <v>16</v>
      </c>
      <c r="C1208" s="5">
        <v>-60.811799999999998</v>
      </c>
      <c r="D1208" s="5">
        <v>66.691800000000001</v>
      </c>
      <c r="E1208">
        <v>10</v>
      </c>
      <c r="F1208">
        <v>-1.92</v>
      </c>
    </row>
    <row r="1209" spans="1:6" x14ac:dyDescent="0.2">
      <c r="A1209" t="s">
        <v>12</v>
      </c>
      <c r="B1209">
        <v>27</v>
      </c>
      <c r="C1209" s="5">
        <v>-60.480499999999999</v>
      </c>
      <c r="D1209" s="5">
        <v>66.732299999999995</v>
      </c>
      <c r="E1209">
        <v>10</v>
      </c>
      <c r="F1209">
        <v>-1.91</v>
      </c>
    </row>
    <row r="1210" spans="1:6" x14ac:dyDescent="0.2">
      <c r="A1210" t="s">
        <v>25</v>
      </c>
      <c r="B1210">
        <v>26</v>
      </c>
      <c r="C1210" s="5">
        <v>-61.20129</v>
      </c>
      <c r="D1210" s="5">
        <v>68.308000000000007</v>
      </c>
      <c r="E1210">
        <v>10</v>
      </c>
      <c r="F1210">
        <v>-1.86</v>
      </c>
    </row>
    <row r="1211" spans="1:6" x14ac:dyDescent="0.2">
      <c r="A1211" t="s">
        <v>12</v>
      </c>
      <c r="B1211">
        <v>45</v>
      </c>
      <c r="C1211" s="5">
        <v>-60.502200000000002</v>
      </c>
      <c r="D1211" s="5">
        <v>68.396000000000001</v>
      </c>
      <c r="E1211">
        <v>10</v>
      </c>
      <c r="F1211">
        <v>-1.86</v>
      </c>
    </row>
    <row r="1212" spans="1:6" x14ac:dyDescent="0.2">
      <c r="A1212" t="s">
        <v>25</v>
      </c>
      <c r="B1212">
        <v>13</v>
      </c>
      <c r="C1212" s="5">
        <v>-59.620699999999999</v>
      </c>
      <c r="D1212" s="5">
        <v>66.824799999999996</v>
      </c>
      <c r="E1212">
        <v>10</v>
      </c>
      <c r="F1212">
        <v>-1.84</v>
      </c>
    </row>
    <row r="1213" spans="1:6" x14ac:dyDescent="0.2">
      <c r="A1213" t="s">
        <v>7</v>
      </c>
      <c r="B1213">
        <v>373</v>
      </c>
      <c r="C1213" s="5">
        <v>108.94</v>
      </c>
      <c r="D1213" s="5">
        <v>84.198999999999998</v>
      </c>
      <c r="E1213">
        <v>10</v>
      </c>
      <c r="F1213">
        <v>-1.8109999999999999</v>
      </c>
    </row>
    <row r="1214" spans="1:6" x14ac:dyDescent="0.2">
      <c r="A1214" t="s">
        <v>27</v>
      </c>
      <c r="B1214">
        <v>30</v>
      </c>
      <c r="C1214" s="5">
        <v>-60.498989999999999</v>
      </c>
      <c r="D1214" s="5">
        <v>68.394800000000004</v>
      </c>
      <c r="E1214">
        <v>10</v>
      </c>
      <c r="F1214">
        <v>-1.8</v>
      </c>
    </row>
    <row r="1215" spans="1:6" x14ac:dyDescent="0.2">
      <c r="A1215" t="s">
        <v>4</v>
      </c>
      <c r="B1215">
        <v>11</v>
      </c>
      <c r="C1215" s="5">
        <v>-155.49001000000001</v>
      </c>
      <c r="D1215" s="5">
        <v>71.688000000000002</v>
      </c>
      <c r="E1215">
        <v>10</v>
      </c>
      <c r="F1215">
        <v>-1.7789999999999999</v>
      </c>
    </row>
    <row r="1216" spans="1:6" x14ac:dyDescent="0.2">
      <c r="A1216" t="s">
        <v>15</v>
      </c>
      <c r="B1216">
        <v>52</v>
      </c>
      <c r="C1216" s="5">
        <v>-61.481290000000001</v>
      </c>
      <c r="D1216" s="5">
        <v>68.178799999999995</v>
      </c>
      <c r="E1216">
        <v>10</v>
      </c>
      <c r="F1216">
        <v>-1.76</v>
      </c>
    </row>
    <row r="1217" spans="1:6" x14ac:dyDescent="0.2">
      <c r="A1217" t="s">
        <v>12</v>
      </c>
      <c r="B1217">
        <v>19</v>
      </c>
      <c r="C1217" s="5">
        <v>-57.661320000000003</v>
      </c>
      <c r="D1217" s="5">
        <v>66.974800000000002</v>
      </c>
      <c r="E1217">
        <v>10</v>
      </c>
      <c r="F1217">
        <v>-1.7</v>
      </c>
    </row>
    <row r="1218" spans="1:6" x14ac:dyDescent="0.2">
      <c r="A1218" t="s">
        <v>7</v>
      </c>
      <c r="B1218">
        <v>383</v>
      </c>
      <c r="C1218" s="5">
        <v>122.22</v>
      </c>
      <c r="D1218" s="5">
        <v>80.659000000000006</v>
      </c>
      <c r="E1218">
        <v>10</v>
      </c>
      <c r="F1218">
        <v>-1.694</v>
      </c>
    </row>
    <row r="1219" spans="1:6" x14ac:dyDescent="0.2">
      <c r="A1219" t="s">
        <v>7</v>
      </c>
      <c r="B1219">
        <v>402</v>
      </c>
      <c r="C1219" s="5">
        <v>123.19</v>
      </c>
      <c r="D1219" s="5">
        <v>77.215000000000003</v>
      </c>
      <c r="E1219">
        <v>10</v>
      </c>
      <c r="F1219">
        <v>-1.679</v>
      </c>
    </row>
    <row r="1220" spans="1:6" x14ac:dyDescent="0.2">
      <c r="A1220" t="s">
        <v>7</v>
      </c>
      <c r="B1220">
        <v>400</v>
      </c>
      <c r="C1220" s="5">
        <v>123.4</v>
      </c>
      <c r="D1220" s="5">
        <v>77.388000000000005</v>
      </c>
      <c r="E1220">
        <v>10</v>
      </c>
      <c r="F1220">
        <v>-1.5780000000000001</v>
      </c>
    </row>
    <row r="1221" spans="1:6" x14ac:dyDescent="0.2">
      <c r="A1221" t="s">
        <v>7</v>
      </c>
      <c r="B1221">
        <v>394</v>
      </c>
      <c r="C1221" s="5">
        <v>123.93</v>
      </c>
      <c r="D1221" s="5">
        <v>77.863</v>
      </c>
      <c r="E1221">
        <v>10</v>
      </c>
      <c r="F1221">
        <v>-1.5669999999999999</v>
      </c>
    </row>
    <row r="1222" spans="1:6" x14ac:dyDescent="0.2">
      <c r="A1222" t="s">
        <v>15</v>
      </c>
      <c r="B1222">
        <v>45</v>
      </c>
      <c r="C1222" s="5">
        <v>-62.608310000000003</v>
      </c>
      <c r="D1222" s="5">
        <v>67.677199999999999</v>
      </c>
      <c r="E1222">
        <v>10</v>
      </c>
      <c r="F1222">
        <v>-1.54</v>
      </c>
    </row>
    <row r="1223" spans="1:6" x14ac:dyDescent="0.2">
      <c r="A1223" t="s">
        <v>20</v>
      </c>
      <c r="B1223">
        <v>78</v>
      </c>
      <c r="C1223" s="5">
        <v>-61.484310000000001</v>
      </c>
      <c r="D1223" s="5">
        <v>68.177499999999995</v>
      </c>
      <c r="E1223">
        <v>10</v>
      </c>
      <c r="F1223">
        <v>-1.5</v>
      </c>
    </row>
    <row r="1224" spans="1:6" x14ac:dyDescent="0.2">
      <c r="A1224" t="s">
        <v>27</v>
      </c>
      <c r="B1224">
        <v>29</v>
      </c>
      <c r="C1224" s="5">
        <v>-61.200499999999998</v>
      </c>
      <c r="D1224" s="5">
        <v>68.308199999999999</v>
      </c>
      <c r="E1224">
        <v>10</v>
      </c>
      <c r="F1224">
        <v>-1.43</v>
      </c>
    </row>
    <row r="1225" spans="1:6" x14ac:dyDescent="0.2">
      <c r="A1225" t="s">
        <v>25</v>
      </c>
      <c r="B1225">
        <v>30</v>
      </c>
      <c r="C1225" s="5">
        <v>-59.690489999999997</v>
      </c>
      <c r="D1225" s="5">
        <v>68.498199999999997</v>
      </c>
      <c r="E1225">
        <v>10</v>
      </c>
      <c r="F1225">
        <v>-1.36</v>
      </c>
    </row>
    <row r="1226" spans="1:6" x14ac:dyDescent="0.2">
      <c r="A1226" t="s">
        <v>27</v>
      </c>
      <c r="B1226">
        <v>33</v>
      </c>
      <c r="C1226" s="5">
        <v>-59.690190000000001</v>
      </c>
      <c r="D1226" s="5">
        <v>68.497</v>
      </c>
      <c r="E1226">
        <v>10</v>
      </c>
      <c r="F1226">
        <v>-1.26</v>
      </c>
    </row>
    <row r="1227" spans="1:6" x14ac:dyDescent="0.2">
      <c r="A1227" t="s">
        <v>7</v>
      </c>
      <c r="B1227">
        <v>389</v>
      </c>
      <c r="C1227" s="5">
        <v>124.52</v>
      </c>
      <c r="D1227" s="5">
        <v>78.355000000000004</v>
      </c>
      <c r="E1227">
        <v>10</v>
      </c>
      <c r="F1227">
        <v>-1.234</v>
      </c>
    </row>
    <row r="1228" spans="1:6" x14ac:dyDescent="0.2">
      <c r="A1228" t="s">
        <v>7</v>
      </c>
      <c r="B1228">
        <v>387</v>
      </c>
      <c r="C1228" s="5">
        <v>124.61</v>
      </c>
      <c r="D1228" s="5">
        <v>78.638000000000005</v>
      </c>
      <c r="E1228">
        <v>10</v>
      </c>
      <c r="F1228">
        <v>-1.2270000000000001</v>
      </c>
    </row>
    <row r="1229" spans="1:6" x14ac:dyDescent="0.2">
      <c r="A1229" t="s">
        <v>27</v>
      </c>
      <c r="B1229">
        <v>39</v>
      </c>
      <c r="C1229" s="5">
        <v>-56.993189999999998</v>
      </c>
      <c r="D1229" s="5">
        <v>68.8322</v>
      </c>
      <c r="E1229">
        <v>10</v>
      </c>
      <c r="F1229">
        <v>-1.2</v>
      </c>
    </row>
    <row r="1230" spans="1:6" x14ac:dyDescent="0.2">
      <c r="A1230" t="s">
        <v>7</v>
      </c>
      <c r="B1230">
        <v>397</v>
      </c>
      <c r="C1230" s="5">
        <v>123.6</v>
      </c>
      <c r="D1230" s="5">
        <v>77.634</v>
      </c>
      <c r="E1230">
        <v>10</v>
      </c>
      <c r="F1230">
        <v>-1.1459999999999999</v>
      </c>
    </row>
    <row r="1231" spans="1:6" x14ac:dyDescent="0.2">
      <c r="A1231" t="s">
        <v>25</v>
      </c>
      <c r="B1231">
        <v>32</v>
      </c>
      <c r="C1231" s="5">
        <v>-59.343200000000003</v>
      </c>
      <c r="D1231" s="5">
        <v>68.539000000000001</v>
      </c>
      <c r="E1231">
        <v>10</v>
      </c>
      <c r="F1231">
        <v>-1.1100000000000001</v>
      </c>
    </row>
    <row r="1232" spans="1:6" x14ac:dyDescent="0.2">
      <c r="A1232" t="s">
        <v>7</v>
      </c>
      <c r="B1232">
        <v>401</v>
      </c>
      <c r="C1232" s="5">
        <v>123.35</v>
      </c>
      <c r="D1232" s="5">
        <v>77.299000000000007</v>
      </c>
      <c r="E1232">
        <v>10</v>
      </c>
      <c r="F1232">
        <v>-1.1080000000000001</v>
      </c>
    </row>
    <row r="1233" spans="1:6" x14ac:dyDescent="0.2">
      <c r="A1233" t="s">
        <v>7</v>
      </c>
      <c r="B1233">
        <v>386</v>
      </c>
      <c r="C1233" s="5">
        <v>124.55</v>
      </c>
      <c r="D1233" s="5">
        <v>78.938999999999993</v>
      </c>
      <c r="E1233">
        <v>10</v>
      </c>
      <c r="F1233">
        <v>-1.0840000000000001</v>
      </c>
    </row>
    <row r="1234" spans="1:6" x14ac:dyDescent="0.2">
      <c r="A1234" t="s">
        <v>7</v>
      </c>
      <c r="B1234">
        <v>280</v>
      </c>
      <c r="C1234" s="5">
        <v>86.248999999999995</v>
      </c>
      <c r="D1234" s="5">
        <v>81.415000000000006</v>
      </c>
      <c r="E1234">
        <v>10</v>
      </c>
      <c r="F1234">
        <v>-1.071</v>
      </c>
    </row>
    <row r="1235" spans="1:6" x14ac:dyDescent="0.2">
      <c r="A1235" t="s">
        <v>7</v>
      </c>
      <c r="B1235">
        <v>403</v>
      </c>
      <c r="C1235" s="5">
        <v>123.12</v>
      </c>
      <c r="D1235" s="5">
        <v>77.150000000000006</v>
      </c>
      <c r="E1235">
        <v>10</v>
      </c>
      <c r="F1235">
        <v>-1.044</v>
      </c>
    </row>
    <row r="1236" spans="1:6" x14ac:dyDescent="0.2">
      <c r="A1236" t="s">
        <v>7</v>
      </c>
      <c r="B1236">
        <v>279</v>
      </c>
      <c r="C1236" s="5">
        <v>86.179000000000002</v>
      </c>
      <c r="D1236" s="5">
        <v>81.23</v>
      </c>
      <c r="E1236">
        <v>10</v>
      </c>
      <c r="F1236">
        <v>-0.97799999999999998</v>
      </c>
    </row>
    <row r="1237" spans="1:6" x14ac:dyDescent="0.2">
      <c r="A1237" t="s">
        <v>7</v>
      </c>
      <c r="B1237">
        <v>283</v>
      </c>
      <c r="C1237" s="5">
        <v>86.111999999999995</v>
      </c>
      <c r="D1237" s="5">
        <v>81.869</v>
      </c>
      <c r="E1237">
        <v>10</v>
      </c>
      <c r="F1237">
        <v>-0.85899999999999999</v>
      </c>
    </row>
    <row r="1238" spans="1:6" x14ac:dyDescent="0.2">
      <c r="A1238" t="s">
        <v>7</v>
      </c>
      <c r="B1238">
        <v>284</v>
      </c>
      <c r="C1238" s="5">
        <v>86.200999999999993</v>
      </c>
      <c r="D1238" s="5">
        <v>82.021000000000001</v>
      </c>
      <c r="E1238">
        <v>10</v>
      </c>
      <c r="F1238">
        <v>-0.82199999999999995</v>
      </c>
    </row>
    <row r="1239" spans="1:6" x14ac:dyDescent="0.2">
      <c r="A1239" t="s">
        <v>23</v>
      </c>
      <c r="B1239">
        <v>3</v>
      </c>
      <c r="C1239" s="5">
        <v>-57.666200000000003</v>
      </c>
      <c r="D1239" s="5">
        <v>66.974199999999996</v>
      </c>
      <c r="E1239">
        <v>10</v>
      </c>
      <c r="F1239">
        <v>-0.8</v>
      </c>
    </row>
    <row r="1240" spans="1:6" x14ac:dyDescent="0.2">
      <c r="A1240" t="s">
        <v>25</v>
      </c>
      <c r="B1240">
        <v>38</v>
      </c>
      <c r="C1240" s="5">
        <v>-55.591709999999999</v>
      </c>
      <c r="D1240" s="5">
        <v>69.004800000000003</v>
      </c>
      <c r="E1240">
        <v>10</v>
      </c>
      <c r="F1240">
        <v>-0.79</v>
      </c>
    </row>
    <row r="1241" spans="1:6" x14ac:dyDescent="0.2">
      <c r="A1241" t="s">
        <v>7</v>
      </c>
      <c r="B1241">
        <v>282</v>
      </c>
      <c r="C1241" s="5">
        <v>86.218999999999994</v>
      </c>
      <c r="D1241" s="5">
        <v>81.715000000000003</v>
      </c>
      <c r="E1241">
        <v>10</v>
      </c>
      <c r="F1241">
        <v>-0.76300000000000001</v>
      </c>
    </row>
    <row r="1242" spans="1:6" x14ac:dyDescent="0.2">
      <c r="A1242" t="s">
        <v>15</v>
      </c>
      <c r="B1242">
        <v>9</v>
      </c>
      <c r="C1242" s="5">
        <v>-55.830199999999998</v>
      </c>
      <c r="D1242" s="5">
        <v>67.161500000000004</v>
      </c>
      <c r="E1242">
        <v>10</v>
      </c>
      <c r="F1242">
        <v>-0.76</v>
      </c>
    </row>
    <row r="1243" spans="1:6" x14ac:dyDescent="0.2">
      <c r="A1243" t="s">
        <v>12</v>
      </c>
      <c r="B1243">
        <v>14</v>
      </c>
      <c r="C1243" s="5">
        <v>-56.315309999999997</v>
      </c>
      <c r="D1243" s="5">
        <v>67.106700000000004</v>
      </c>
      <c r="E1243">
        <v>10</v>
      </c>
      <c r="F1243">
        <v>-0.76</v>
      </c>
    </row>
    <row r="1244" spans="1:6" x14ac:dyDescent="0.2">
      <c r="A1244" t="s">
        <v>23</v>
      </c>
      <c r="B1244">
        <v>7</v>
      </c>
      <c r="C1244" s="5">
        <v>-56.302309999999999</v>
      </c>
      <c r="D1244" s="5">
        <v>67.106700000000004</v>
      </c>
      <c r="E1244">
        <v>10</v>
      </c>
      <c r="F1244">
        <v>-0.74</v>
      </c>
    </row>
    <row r="1245" spans="1:6" x14ac:dyDescent="0.2">
      <c r="A1245" t="s">
        <v>7</v>
      </c>
      <c r="B1245">
        <v>281</v>
      </c>
      <c r="C1245" s="5">
        <v>86.257000000000005</v>
      </c>
      <c r="D1245" s="5">
        <v>81.575999999999993</v>
      </c>
      <c r="E1245">
        <v>10</v>
      </c>
      <c r="F1245">
        <v>-0.72499999999999998</v>
      </c>
    </row>
    <row r="1246" spans="1:6" x14ac:dyDescent="0.2">
      <c r="A1246" t="s">
        <v>15</v>
      </c>
      <c r="B1246">
        <v>12</v>
      </c>
      <c r="C1246" s="5">
        <v>-56.314999999999998</v>
      </c>
      <c r="D1246" s="5">
        <v>67.114999999999995</v>
      </c>
      <c r="E1246">
        <v>10</v>
      </c>
      <c r="F1246">
        <v>-0.68</v>
      </c>
    </row>
    <row r="1247" spans="1:6" x14ac:dyDescent="0.2">
      <c r="A1247" t="s">
        <v>23</v>
      </c>
      <c r="B1247">
        <v>5</v>
      </c>
      <c r="C1247" s="5">
        <v>-57.032989999999998</v>
      </c>
      <c r="D1247" s="5">
        <v>67.039299999999997</v>
      </c>
      <c r="E1247">
        <v>10</v>
      </c>
      <c r="F1247">
        <v>-0.68</v>
      </c>
    </row>
    <row r="1248" spans="1:6" x14ac:dyDescent="0.2">
      <c r="A1248" t="s">
        <v>12</v>
      </c>
      <c r="B1248">
        <v>60</v>
      </c>
      <c r="C1248" s="5">
        <v>-54.301699999999997</v>
      </c>
      <c r="D1248" s="5">
        <v>69.166499999999999</v>
      </c>
      <c r="E1248">
        <v>10</v>
      </c>
      <c r="F1248">
        <v>-0.68</v>
      </c>
    </row>
    <row r="1249" spans="1:6" x14ac:dyDescent="0.2">
      <c r="A1249" t="s">
        <v>25</v>
      </c>
      <c r="B1249">
        <v>36</v>
      </c>
      <c r="C1249" s="5">
        <v>-56.998809999999999</v>
      </c>
      <c r="D1249" s="5">
        <v>68.831800000000001</v>
      </c>
      <c r="E1249">
        <v>10</v>
      </c>
      <c r="F1249">
        <v>-0.66</v>
      </c>
    </row>
    <row r="1250" spans="1:6" x14ac:dyDescent="0.2">
      <c r="A1250" t="s">
        <v>12</v>
      </c>
      <c r="B1250">
        <v>55</v>
      </c>
      <c r="C1250" s="5">
        <v>-56.9953</v>
      </c>
      <c r="D1250" s="5">
        <v>68.831000000000003</v>
      </c>
      <c r="E1250">
        <v>10</v>
      </c>
      <c r="F1250">
        <v>-0.65</v>
      </c>
    </row>
    <row r="1251" spans="1:6" x14ac:dyDescent="0.2">
      <c r="A1251" t="s">
        <v>12</v>
      </c>
      <c r="B1251">
        <v>62</v>
      </c>
      <c r="C1251" s="5">
        <v>-54.89349</v>
      </c>
      <c r="D1251" s="5">
        <v>68.5017</v>
      </c>
      <c r="E1251">
        <v>10</v>
      </c>
      <c r="F1251">
        <v>-0.65</v>
      </c>
    </row>
    <row r="1252" spans="1:6" x14ac:dyDescent="0.2">
      <c r="A1252" t="s">
        <v>23</v>
      </c>
      <c r="B1252">
        <v>6</v>
      </c>
      <c r="C1252" s="5">
        <v>-56.703310000000002</v>
      </c>
      <c r="D1252" s="5">
        <v>67.09</v>
      </c>
      <c r="E1252">
        <v>10</v>
      </c>
      <c r="F1252">
        <v>-0.62</v>
      </c>
    </row>
    <row r="1253" spans="1:6" x14ac:dyDescent="0.2">
      <c r="A1253" t="s">
        <v>15</v>
      </c>
      <c r="B1253">
        <v>13</v>
      </c>
      <c r="C1253" s="5">
        <v>-56.681489999999997</v>
      </c>
      <c r="D1253" s="5">
        <v>67.077799999999996</v>
      </c>
      <c r="E1253">
        <v>10</v>
      </c>
      <c r="F1253">
        <v>-0.56999999999999995</v>
      </c>
    </row>
    <row r="1254" spans="1:6" x14ac:dyDescent="0.2">
      <c r="A1254" t="s">
        <v>7</v>
      </c>
      <c r="B1254">
        <v>278</v>
      </c>
      <c r="C1254" s="5">
        <v>84.054000000000002</v>
      </c>
      <c r="D1254" s="5">
        <v>81.531000000000006</v>
      </c>
      <c r="E1254">
        <v>10</v>
      </c>
      <c r="F1254">
        <v>-0.56200000000000006</v>
      </c>
    </row>
    <row r="1255" spans="1:6" x14ac:dyDescent="0.2">
      <c r="A1255" t="s">
        <v>15</v>
      </c>
      <c r="B1255">
        <v>15</v>
      </c>
      <c r="C1255" s="5">
        <v>-57.03519</v>
      </c>
      <c r="D1255" s="5">
        <v>67.045500000000004</v>
      </c>
      <c r="E1255">
        <v>10</v>
      </c>
      <c r="F1255">
        <v>-0.55000000000000004</v>
      </c>
    </row>
    <row r="1256" spans="1:6" x14ac:dyDescent="0.2">
      <c r="A1256" t="s">
        <v>7</v>
      </c>
      <c r="B1256">
        <v>277</v>
      </c>
      <c r="C1256" s="5">
        <v>83.831000000000003</v>
      </c>
      <c r="D1256" s="5">
        <v>82.391999999999996</v>
      </c>
      <c r="E1256">
        <v>10</v>
      </c>
      <c r="F1256">
        <v>-0.443</v>
      </c>
    </row>
    <row r="1257" spans="1:6" x14ac:dyDescent="0.2">
      <c r="A1257" t="s">
        <v>7</v>
      </c>
      <c r="B1257">
        <v>287</v>
      </c>
      <c r="C1257" s="5">
        <v>86.194000000000003</v>
      </c>
      <c r="D1257" s="5">
        <v>82.334000000000003</v>
      </c>
      <c r="E1257">
        <v>10</v>
      </c>
      <c r="F1257">
        <v>-0.35899999999999999</v>
      </c>
    </row>
    <row r="1258" spans="1:6" x14ac:dyDescent="0.2">
      <c r="A1258" t="s">
        <v>37</v>
      </c>
      <c r="B1258">
        <v>171</v>
      </c>
      <c r="C1258" s="5">
        <v>0.86699999999999999</v>
      </c>
      <c r="D1258" s="5">
        <v>81.400000000000006</v>
      </c>
      <c r="E1258">
        <v>10</v>
      </c>
      <c r="F1258">
        <v>-0.24</v>
      </c>
    </row>
    <row r="1259" spans="1:6" x14ac:dyDescent="0.2">
      <c r="A1259" t="s">
        <v>7</v>
      </c>
      <c r="B1259">
        <v>295</v>
      </c>
      <c r="C1259" s="5">
        <v>86.284000000000006</v>
      </c>
      <c r="D1259" s="5">
        <v>83.272000000000006</v>
      </c>
      <c r="E1259">
        <v>10</v>
      </c>
      <c r="F1259">
        <v>-0.218</v>
      </c>
    </row>
    <row r="1260" spans="1:6" x14ac:dyDescent="0.2">
      <c r="A1260" t="s">
        <v>7</v>
      </c>
      <c r="B1260">
        <v>297</v>
      </c>
      <c r="C1260" s="5">
        <v>87.236999999999995</v>
      </c>
      <c r="D1260" s="5">
        <v>83.587999999999994</v>
      </c>
      <c r="E1260">
        <v>10</v>
      </c>
      <c r="F1260">
        <v>-0.215</v>
      </c>
    </row>
    <row r="1261" spans="1:6" x14ac:dyDescent="0.2">
      <c r="A1261" t="s">
        <v>7</v>
      </c>
      <c r="B1261">
        <v>260</v>
      </c>
      <c r="C1261" s="5">
        <v>36.139000000000003</v>
      </c>
      <c r="D1261" s="5">
        <v>84.489000000000004</v>
      </c>
      <c r="E1261">
        <v>10</v>
      </c>
      <c r="F1261">
        <v>-0.192</v>
      </c>
    </row>
    <row r="1262" spans="1:6" x14ac:dyDescent="0.2">
      <c r="A1262" t="s">
        <v>7</v>
      </c>
      <c r="B1262">
        <v>288</v>
      </c>
      <c r="C1262" s="5">
        <v>86.334000000000003</v>
      </c>
      <c r="D1262" s="5">
        <v>82.418999999999997</v>
      </c>
      <c r="E1262">
        <v>10</v>
      </c>
      <c r="F1262">
        <v>-0.191</v>
      </c>
    </row>
    <row r="1263" spans="1:6" x14ac:dyDescent="0.2">
      <c r="A1263" t="s">
        <v>7</v>
      </c>
      <c r="B1263">
        <v>267</v>
      </c>
      <c r="C1263" s="5">
        <v>61.283000000000001</v>
      </c>
      <c r="D1263" s="5">
        <v>82.965999999999994</v>
      </c>
      <c r="E1263">
        <v>10</v>
      </c>
      <c r="F1263">
        <v>-0.14299999999999999</v>
      </c>
    </row>
    <row r="1264" spans="1:6" x14ac:dyDescent="0.2">
      <c r="A1264" t="s">
        <v>7</v>
      </c>
      <c r="B1264">
        <v>290</v>
      </c>
      <c r="C1264" s="5">
        <v>86.423000000000002</v>
      </c>
      <c r="D1264" s="5">
        <v>82.58</v>
      </c>
      <c r="E1264">
        <v>10</v>
      </c>
      <c r="F1264">
        <v>-0.13900000000000001</v>
      </c>
    </row>
    <row r="1265" spans="1:6" x14ac:dyDescent="0.2">
      <c r="A1265" t="s">
        <v>7</v>
      </c>
      <c r="B1265">
        <v>263</v>
      </c>
      <c r="C1265" s="5">
        <v>60.997999999999998</v>
      </c>
      <c r="D1265" s="5">
        <v>84.171999999999997</v>
      </c>
      <c r="E1265">
        <v>10</v>
      </c>
      <c r="F1265">
        <v>-1.6E-2</v>
      </c>
    </row>
    <row r="1266" spans="1:6" x14ac:dyDescent="0.2">
      <c r="A1266" t="s">
        <v>7</v>
      </c>
      <c r="B1266">
        <v>275</v>
      </c>
      <c r="C1266" s="5">
        <v>66.959000000000003</v>
      </c>
      <c r="D1266" s="5">
        <v>82.183000000000007</v>
      </c>
      <c r="E1266">
        <v>10</v>
      </c>
      <c r="F1266">
        <v>-1.0999999999999999E-2</v>
      </c>
    </row>
    <row r="1267" spans="1:6" x14ac:dyDescent="0.2">
      <c r="A1267" t="s">
        <v>7</v>
      </c>
      <c r="B1267">
        <v>252</v>
      </c>
      <c r="C1267" s="5">
        <v>34.036999999999999</v>
      </c>
      <c r="D1267" s="5">
        <v>82.251000000000005</v>
      </c>
      <c r="E1267">
        <v>10</v>
      </c>
      <c r="F1267">
        <v>-8.0000000000000002E-3</v>
      </c>
    </row>
    <row r="1268" spans="1:6" x14ac:dyDescent="0.2">
      <c r="A1268" t="s">
        <v>7</v>
      </c>
      <c r="B1268">
        <v>274</v>
      </c>
      <c r="C1268" s="5">
        <v>67.111999999999995</v>
      </c>
      <c r="D1268" s="5">
        <v>82.521000000000001</v>
      </c>
      <c r="E1268">
        <v>10</v>
      </c>
      <c r="F1268">
        <v>1.2E-2</v>
      </c>
    </row>
    <row r="1269" spans="1:6" x14ac:dyDescent="0.2">
      <c r="A1269" t="s">
        <v>34</v>
      </c>
      <c r="B1269">
        <v>582</v>
      </c>
      <c r="C1269" s="5">
        <v>29.981999999999999</v>
      </c>
      <c r="D1269" s="5">
        <v>81.415000000000006</v>
      </c>
      <c r="E1269">
        <v>10</v>
      </c>
      <c r="F1269">
        <v>0.04</v>
      </c>
    </row>
    <row r="1270" spans="1:6" x14ac:dyDescent="0.2">
      <c r="A1270" t="s">
        <v>7</v>
      </c>
      <c r="B1270">
        <v>289</v>
      </c>
      <c r="C1270" s="5">
        <v>86.263000000000005</v>
      </c>
      <c r="D1270" s="5">
        <v>82.501000000000005</v>
      </c>
      <c r="E1270">
        <v>10</v>
      </c>
      <c r="F1270">
        <v>4.2999999999999997E-2</v>
      </c>
    </row>
    <row r="1271" spans="1:6" x14ac:dyDescent="0.2">
      <c r="A1271" t="s">
        <v>7</v>
      </c>
      <c r="B1271">
        <v>256</v>
      </c>
      <c r="C1271" s="5">
        <v>33.877000000000002</v>
      </c>
      <c r="D1271" s="5">
        <v>82.858000000000004</v>
      </c>
      <c r="E1271">
        <v>10</v>
      </c>
      <c r="F1271">
        <v>5.3999999999999999E-2</v>
      </c>
    </row>
    <row r="1272" spans="1:6" x14ac:dyDescent="0.2">
      <c r="A1272" t="s">
        <v>34</v>
      </c>
      <c r="B1272">
        <v>580</v>
      </c>
      <c r="C1272" s="5">
        <v>29.997</v>
      </c>
      <c r="D1272" s="5">
        <v>80.918999999999997</v>
      </c>
      <c r="E1272">
        <v>10</v>
      </c>
      <c r="F1272">
        <v>0.08</v>
      </c>
    </row>
    <row r="1273" spans="1:6" x14ac:dyDescent="0.2">
      <c r="A1273" t="s">
        <v>7</v>
      </c>
      <c r="B1273">
        <v>238</v>
      </c>
      <c r="C1273" s="5">
        <v>33.997</v>
      </c>
      <c r="D1273" s="5">
        <v>80.494</v>
      </c>
      <c r="E1273">
        <v>10</v>
      </c>
      <c r="F1273">
        <v>0.09</v>
      </c>
    </row>
    <row r="1274" spans="1:6" x14ac:dyDescent="0.2">
      <c r="A1274" t="s">
        <v>7</v>
      </c>
      <c r="B1274">
        <v>293</v>
      </c>
      <c r="C1274" s="5">
        <v>86.268000000000001</v>
      </c>
      <c r="D1274" s="5">
        <v>82.968000000000004</v>
      </c>
      <c r="E1274">
        <v>10</v>
      </c>
      <c r="F1274">
        <v>0.1</v>
      </c>
    </row>
    <row r="1275" spans="1:6" x14ac:dyDescent="0.2">
      <c r="A1275" t="s">
        <v>34</v>
      </c>
      <c r="B1275">
        <v>587</v>
      </c>
      <c r="C1275" s="5">
        <v>30.268000000000001</v>
      </c>
      <c r="D1275" s="5">
        <v>81.756</v>
      </c>
      <c r="E1275">
        <v>10</v>
      </c>
      <c r="F1275">
        <v>0.11</v>
      </c>
    </row>
    <row r="1276" spans="1:6" x14ac:dyDescent="0.2">
      <c r="A1276" t="s">
        <v>30</v>
      </c>
      <c r="B1276">
        <v>340</v>
      </c>
      <c r="C1276" s="5">
        <v>31.981999999999999</v>
      </c>
      <c r="D1276" s="5">
        <v>82.988</v>
      </c>
      <c r="E1276">
        <v>10</v>
      </c>
      <c r="F1276">
        <v>0.12</v>
      </c>
    </row>
    <row r="1277" spans="1:6" x14ac:dyDescent="0.2">
      <c r="A1277" t="s">
        <v>34</v>
      </c>
      <c r="B1277">
        <v>601</v>
      </c>
      <c r="C1277" s="5">
        <v>8.5429999999999993</v>
      </c>
      <c r="D1277" s="5">
        <v>80.75</v>
      </c>
      <c r="E1277">
        <v>10</v>
      </c>
      <c r="F1277">
        <v>0.14000000000000001</v>
      </c>
    </row>
    <row r="1278" spans="1:6" x14ac:dyDescent="0.2">
      <c r="A1278" t="s">
        <v>7</v>
      </c>
      <c r="B1278">
        <v>240</v>
      </c>
      <c r="C1278" s="5">
        <v>34.003999999999998</v>
      </c>
      <c r="D1278" s="5">
        <v>81.498999999999995</v>
      </c>
      <c r="E1278">
        <v>10</v>
      </c>
      <c r="F1278">
        <v>0.16500000000000001</v>
      </c>
    </row>
    <row r="1279" spans="1:6" x14ac:dyDescent="0.2">
      <c r="A1279" t="s">
        <v>37</v>
      </c>
      <c r="B1279">
        <v>197</v>
      </c>
      <c r="C1279" s="5">
        <v>29.433</v>
      </c>
      <c r="D1279" s="5">
        <v>80.417000000000002</v>
      </c>
      <c r="E1279">
        <v>10</v>
      </c>
      <c r="F1279">
        <v>0.18</v>
      </c>
    </row>
    <row r="1280" spans="1:6" x14ac:dyDescent="0.2">
      <c r="A1280" t="s">
        <v>37</v>
      </c>
      <c r="B1280">
        <v>204</v>
      </c>
      <c r="C1280" s="5">
        <v>46.25</v>
      </c>
      <c r="D1280" s="5">
        <v>82.016999999999996</v>
      </c>
      <c r="E1280">
        <v>10</v>
      </c>
      <c r="F1280">
        <v>0.18</v>
      </c>
    </row>
    <row r="1281" spans="1:6" x14ac:dyDescent="0.2">
      <c r="A1281" t="s">
        <v>34</v>
      </c>
      <c r="B1281">
        <v>584</v>
      </c>
      <c r="C1281" s="5">
        <v>30.102</v>
      </c>
      <c r="D1281" s="5">
        <v>81.536000000000001</v>
      </c>
      <c r="E1281">
        <v>10</v>
      </c>
      <c r="F1281">
        <v>0.19</v>
      </c>
    </row>
    <row r="1282" spans="1:6" x14ac:dyDescent="0.2">
      <c r="A1282" t="s">
        <v>30</v>
      </c>
      <c r="B1282">
        <v>310</v>
      </c>
      <c r="C1282" s="5">
        <v>32.036999999999999</v>
      </c>
      <c r="D1282" s="5">
        <v>82.09</v>
      </c>
      <c r="E1282">
        <v>10</v>
      </c>
      <c r="F1282">
        <v>0.21</v>
      </c>
    </row>
    <row r="1283" spans="1:6" x14ac:dyDescent="0.2">
      <c r="A1283" t="s">
        <v>37</v>
      </c>
      <c r="B1283">
        <v>203</v>
      </c>
      <c r="C1283" s="5">
        <v>46.883000000000003</v>
      </c>
      <c r="D1283" s="5">
        <v>81.667000000000002</v>
      </c>
      <c r="E1283">
        <v>10</v>
      </c>
      <c r="F1283">
        <v>0.22</v>
      </c>
    </row>
    <row r="1284" spans="1:6" x14ac:dyDescent="0.2">
      <c r="A1284" t="s">
        <v>34</v>
      </c>
      <c r="B1284">
        <v>586</v>
      </c>
      <c r="C1284" s="5">
        <v>30.068999999999999</v>
      </c>
      <c r="D1284" s="5">
        <v>81.656000000000006</v>
      </c>
      <c r="E1284">
        <v>10</v>
      </c>
      <c r="F1284">
        <v>0.24</v>
      </c>
    </row>
    <row r="1285" spans="1:6" x14ac:dyDescent="0.2">
      <c r="A1285" t="s">
        <v>30</v>
      </c>
      <c r="B1285">
        <v>287</v>
      </c>
      <c r="C1285" s="5">
        <v>30.998000000000001</v>
      </c>
      <c r="D1285" s="5">
        <v>81.683000000000007</v>
      </c>
      <c r="E1285">
        <v>10</v>
      </c>
      <c r="F1285">
        <v>0.27</v>
      </c>
    </row>
    <row r="1286" spans="1:6" x14ac:dyDescent="0.2">
      <c r="A1286" t="s">
        <v>34</v>
      </c>
      <c r="B1286">
        <v>598</v>
      </c>
      <c r="C1286" s="5">
        <v>11.545999999999999</v>
      </c>
      <c r="D1286" s="5">
        <v>80.319999999999993</v>
      </c>
      <c r="E1286">
        <v>10</v>
      </c>
      <c r="F1286">
        <v>0.36</v>
      </c>
    </row>
    <row r="1287" spans="1:6" x14ac:dyDescent="0.2">
      <c r="A1287" t="s">
        <v>34</v>
      </c>
      <c r="B1287">
        <v>599</v>
      </c>
      <c r="C1287" s="5">
        <v>11.095000000000001</v>
      </c>
      <c r="D1287" s="5">
        <v>80.432000000000002</v>
      </c>
      <c r="E1287">
        <v>10</v>
      </c>
      <c r="F1287">
        <v>0.36</v>
      </c>
    </row>
    <row r="1288" spans="1:6" x14ac:dyDescent="0.2">
      <c r="A1288" t="s">
        <v>37</v>
      </c>
      <c r="B1288">
        <v>216</v>
      </c>
      <c r="C1288" s="5">
        <v>42.35</v>
      </c>
      <c r="D1288" s="5">
        <v>80.55</v>
      </c>
      <c r="E1288">
        <v>10</v>
      </c>
      <c r="F1288">
        <v>0.44</v>
      </c>
    </row>
    <row r="1289" spans="1:6" x14ac:dyDescent="0.2">
      <c r="A1289" t="s">
        <v>34</v>
      </c>
      <c r="B1289">
        <v>603</v>
      </c>
      <c r="C1289" s="5">
        <v>5.4405000000000001</v>
      </c>
      <c r="D1289" s="5">
        <v>81.058000000000007</v>
      </c>
      <c r="E1289">
        <v>10</v>
      </c>
      <c r="F1289">
        <v>0.44</v>
      </c>
    </row>
    <row r="1290" spans="1:6" x14ac:dyDescent="0.2">
      <c r="A1290" t="s">
        <v>4</v>
      </c>
      <c r="B1290">
        <v>75</v>
      </c>
      <c r="C1290" s="5">
        <v>-141.72</v>
      </c>
      <c r="D1290" s="5">
        <v>70.563000000000002</v>
      </c>
      <c r="E1290">
        <v>10.1</v>
      </c>
      <c r="F1290">
        <v>-3.581</v>
      </c>
    </row>
    <row r="1291" spans="1:6" x14ac:dyDescent="0.2">
      <c r="A1291" t="s">
        <v>35</v>
      </c>
      <c r="B1291">
        <v>36</v>
      </c>
      <c r="C1291" s="5">
        <v>-172</v>
      </c>
      <c r="D1291" s="5">
        <v>74.67</v>
      </c>
      <c r="E1291">
        <v>10.1</v>
      </c>
      <c r="F1291">
        <v>-3.21</v>
      </c>
    </row>
    <row r="1292" spans="1:6" x14ac:dyDescent="0.2">
      <c r="A1292" t="s">
        <v>35</v>
      </c>
      <c r="B1292">
        <v>112</v>
      </c>
      <c r="C1292" s="5">
        <v>-151.97999999999999</v>
      </c>
      <c r="D1292" s="5">
        <v>74.007000000000005</v>
      </c>
      <c r="E1292">
        <v>10.1</v>
      </c>
      <c r="F1292">
        <v>-3.04</v>
      </c>
    </row>
    <row r="1293" spans="1:6" x14ac:dyDescent="0.2">
      <c r="A1293" t="s">
        <v>26</v>
      </c>
      <c r="B1293">
        <v>19</v>
      </c>
      <c r="C1293" s="5">
        <v>40.207000000000001</v>
      </c>
      <c r="D1293" s="5">
        <v>82.754999999999995</v>
      </c>
      <c r="E1293">
        <v>10.19</v>
      </c>
      <c r="F1293">
        <v>-0.03</v>
      </c>
    </row>
    <row r="1294" spans="1:6" x14ac:dyDescent="0.2">
      <c r="A1294" t="s">
        <v>35</v>
      </c>
      <c r="B1294">
        <v>98</v>
      </c>
      <c r="C1294" s="5">
        <v>-161.66</v>
      </c>
      <c r="D1294" s="5">
        <v>75.917000000000002</v>
      </c>
      <c r="E1294">
        <v>10.199999999999999</v>
      </c>
      <c r="F1294">
        <v>-3.43</v>
      </c>
    </row>
    <row r="1295" spans="1:6" x14ac:dyDescent="0.2">
      <c r="A1295" t="s">
        <v>35</v>
      </c>
      <c r="B1295">
        <v>83</v>
      </c>
      <c r="C1295" s="5">
        <v>-165.60001</v>
      </c>
      <c r="D1295" s="5">
        <v>76.183999999999997</v>
      </c>
      <c r="E1295">
        <v>10.199999999999999</v>
      </c>
      <c r="F1295">
        <v>-3.07</v>
      </c>
    </row>
    <row r="1296" spans="1:6" x14ac:dyDescent="0.2">
      <c r="A1296" t="s">
        <v>35</v>
      </c>
      <c r="B1296">
        <v>19</v>
      </c>
      <c r="C1296" s="5">
        <v>-160</v>
      </c>
      <c r="D1296" s="5">
        <v>73.632999999999996</v>
      </c>
      <c r="E1296">
        <v>10.199999999999999</v>
      </c>
      <c r="F1296">
        <v>-2.91</v>
      </c>
    </row>
    <row r="1297" spans="1:6" x14ac:dyDescent="0.2">
      <c r="A1297" t="s">
        <v>35</v>
      </c>
      <c r="B1297">
        <v>62</v>
      </c>
      <c r="C1297" s="5">
        <v>-166.91</v>
      </c>
      <c r="D1297" s="5">
        <v>75.165999999999997</v>
      </c>
      <c r="E1297">
        <v>10.199999999999999</v>
      </c>
      <c r="F1297">
        <v>-2.83</v>
      </c>
    </row>
    <row r="1298" spans="1:6" x14ac:dyDescent="0.2">
      <c r="A1298" t="s">
        <v>35</v>
      </c>
      <c r="B1298">
        <v>41</v>
      </c>
      <c r="C1298" s="5">
        <v>-174</v>
      </c>
      <c r="D1298" s="5">
        <v>75.25</v>
      </c>
      <c r="E1298">
        <v>10.199999999999999</v>
      </c>
      <c r="F1298">
        <v>-2.79</v>
      </c>
    </row>
    <row r="1299" spans="1:6" x14ac:dyDescent="0.2">
      <c r="A1299" t="s">
        <v>35</v>
      </c>
      <c r="B1299">
        <v>80</v>
      </c>
      <c r="C1299" s="5">
        <v>-166.99001000000001</v>
      </c>
      <c r="D1299" s="5">
        <v>75.997</v>
      </c>
      <c r="E1299">
        <v>10.199999999999999</v>
      </c>
      <c r="F1299">
        <v>-2.64</v>
      </c>
    </row>
    <row r="1300" spans="1:6" x14ac:dyDescent="0.2">
      <c r="A1300" t="s">
        <v>35</v>
      </c>
      <c r="B1300">
        <v>146</v>
      </c>
      <c r="C1300" s="5">
        <v>-159.66999999999999</v>
      </c>
      <c r="D1300" s="5">
        <v>73.066999999999993</v>
      </c>
      <c r="E1300">
        <v>10.199999999999999</v>
      </c>
      <c r="F1300">
        <v>-2.12</v>
      </c>
    </row>
    <row r="1301" spans="1:6" x14ac:dyDescent="0.2">
      <c r="A1301" t="s">
        <v>4</v>
      </c>
      <c r="B1301">
        <v>9</v>
      </c>
      <c r="C1301" s="5">
        <v>-157.97999999999999</v>
      </c>
      <c r="D1301" s="5">
        <v>71.334999999999994</v>
      </c>
      <c r="E1301">
        <v>10.199999999999999</v>
      </c>
      <c r="F1301">
        <v>-1.1839999999999999</v>
      </c>
    </row>
    <row r="1302" spans="1:6" x14ac:dyDescent="0.2">
      <c r="A1302" t="s">
        <v>36</v>
      </c>
      <c r="B1302">
        <v>48</v>
      </c>
      <c r="C1302" s="5">
        <v>0.44</v>
      </c>
      <c r="D1302" s="5">
        <v>84.04</v>
      </c>
      <c r="E1302">
        <v>10.289</v>
      </c>
      <c r="F1302">
        <v>-2.2200000000000002</v>
      </c>
    </row>
    <row r="1303" spans="1:6" x14ac:dyDescent="0.2">
      <c r="A1303" t="s">
        <v>36</v>
      </c>
      <c r="B1303">
        <v>61</v>
      </c>
      <c r="C1303" s="5">
        <v>19.899999999999999</v>
      </c>
      <c r="D1303" s="5">
        <v>81.14</v>
      </c>
      <c r="E1303">
        <v>10.289</v>
      </c>
      <c r="F1303">
        <v>0.03</v>
      </c>
    </row>
    <row r="1304" spans="1:6" x14ac:dyDescent="0.2">
      <c r="A1304" t="s">
        <v>35</v>
      </c>
      <c r="B1304">
        <v>124</v>
      </c>
      <c r="C1304" s="5">
        <v>-162</v>
      </c>
      <c r="D1304" s="5">
        <v>75.007000000000005</v>
      </c>
      <c r="E1304">
        <v>10.3</v>
      </c>
      <c r="F1304">
        <v>-3.15</v>
      </c>
    </row>
    <row r="1305" spans="1:6" x14ac:dyDescent="0.2">
      <c r="A1305" t="s">
        <v>35</v>
      </c>
      <c r="B1305">
        <v>79</v>
      </c>
      <c r="C1305" s="5">
        <v>-169.99001000000001</v>
      </c>
      <c r="D1305" s="5">
        <v>74.331000000000003</v>
      </c>
      <c r="E1305">
        <v>10.3</v>
      </c>
      <c r="F1305">
        <v>-2.68</v>
      </c>
    </row>
    <row r="1306" spans="1:6" x14ac:dyDescent="0.2">
      <c r="A1306" t="s">
        <v>26</v>
      </c>
      <c r="B1306">
        <v>36</v>
      </c>
      <c r="C1306" s="5">
        <v>133.25998999999999</v>
      </c>
      <c r="D1306" s="5">
        <v>78.307000000000002</v>
      </c>
      <c r="E1306">
        <v>10.388999999999999</v>
      </c>
      <c r="F1306">
        <v>-1.1299999999999999</v>
      </c>
    </row>
    <row r="1307" spans="1:6" x14ac:dyDescent="0.2">
      <c r="A1307" t="s">
        <v>35</v>
      </c>
      <c r="B1307">
        <v>90</v>
      </c>
      <c r="C1307" s="5">
        <v>-168.50998999999999</v>
      </c>
      <c r="D1307" s="5">
        <v>76.25</v>
      </c>
      <c r="E1307">
        <v>10.4</v>
      </c>
      <c r="F1307">
        <v>-2.73</v>
      </c>
    </row>
    <row r="1308" spans="1:6" x14ac:dyDescent="0.2">
      <c r="A1308" t="s">
        <v>35</v>
      </c>
      <c r="B1308">
        <v>160</v>
      </c>
      <c r="C1308" s="5">
        <v>-153.83000000000001</v>
      </c>
      <c r="D1308" s="5">
        <v>71.86</v>
      </c>
      <c r="E1308">
        <v>10.4</v>
      </c>
      <c r="F1308">
        <v>-1.97</v>
      </c>
    </row>
    <row r="1309" spans="1:6" x14ac:dyDescent="0.2">
      <c r="A1309" t="s">
        <v>4</v>
      </c>
      <c r="B1309">
        <v>70</v>
      </c>
      <c r="C1309" s="5">
        <v>-142.08000000000001</v>
      </c>
      <c r="D1309" s="5">
        <v>71.847999999999999</v>
      </c>
      <c r="E1309">
        <v>10.5</v>
      </c>
      <c r="F1309">
        <v>-3.415</v>
      </c>
    </row>
    <row r="1310" spans="1:6" x14ac:dyDescent="0.2">
      <c r="A1310" t="s">
        <v>4</v>
      </c>
      <c r="B1310">
        <v>139</v>
      </c>
      <c r="C1310" s="5">
        <v>-166.97</v>
      </c>
      <c r="D1310" s="5">
        <v>75.725999999999999</v>
      </c>
      <c r="E1310">
        <v>10.5</v>
      </c>
      <c r="F1310">
        <v>-3.306</v>
      </c>
    </row>
    <row r="1311" spans="1:6" x14ac:dyDescent="0.2">
      <c r="A1311" t="s">
        <v>35</v>
      </c>
      <c r="B1311">
        <v>78</v>
      </c>
      <c r="C1311" s="5">
        <v>-168.83</v>
      </c>
      <c r="D1311" s="5">
        <v>74.001999999999995</v>
      </c>
      <c r="E1311">
        <v>10.5</v>
      </c>
      <c r="F1311">
        <v>-2.93</v>
      </c>
    </row>
    <row r="1312" spans="1:6" x14ac:dyDescent="0.2">
      <c r="A1312" t="s">
        <v>35</v>
      </c>
      <c r="B1312">
        <v>110</v>
      </c>
      <c r="C1312" s="5">
        <v>-154</v>
      </c>
      <c r="D1312" s="5">
        <v>74.501000000000005</v>
      </c>
      <c r="E1312">
        <v>10.6</v>
      </c>
      <c r="F1312">
        <v>-3.3</v>
      </c>
    </row>
    <row r="1313" spans="1:6" x14ac:dyDescent="0.2">
      <c r="A1313" t="s">
        <v>35</v>
      </c>
      <c r="B1313">
        <v>154</v>
      </c>
      <c r="C1313" s="5">
        <v>-155.66999999999999</v>
      </c>
      <c r="D1313" s="5">
        <v>72</v>
      </c>
      <c r="E1313">
        <v>10.6</v>
      </c>
      <c r="F1313">
        <v>-2.54</v>
      </c>
    </row>
    <row r="1314" spans="1:6" x14ac:dyDescent="0.2">
      <c r="A1314" t="s">
        <v>35</v>
      </c>
      <c r="B1314">
        <v>116</v>
      </c>
      <c r="C1314" s="5">
        <v>-154</v>
      </c>
      <c r="D1314" s="5">
        <v>73.501000000000005</v>
      </c>
      <c r="E1314">
        <v>10.7</v>
      </c>
      <c r="F1314">
        <v>-3.15</v>
      </c>
    </row>
    <row r="1315" spans="1:6" x14ac:dyDescent="0.2">
      <c r="A1315" t="s">
        <v>35</v>
      </c>
      <c r="B1315">
        <v>166</v>
      </c>
      <c r="C1315" s="5">
        <v>-157.31</v>
      </c>
      <c r="D1315" s="5">
        <v>72.700999999999993</v>
      </c>
      <c r="E1315">
        <v>10.7</v>
      </c>
      <c r="F1315">
        <v>-2.36</v>
      </c>
    </row>
    <row r="1316" spans="1:6" x14ac:dyDescent="0.2">
      <c r="A1316" t="s">
        <v>32</v>
      </c>
      <c r="B1316">
        <v>67</v>
      </c>
      <c r="C1316" s="5">
        <v>-140.02549999999999</v>
      </c>
      <c r="D1316" s="5">
        <v>70.230999999999995</v>
      </c>
      <c r="E1316">
        <v>11</v>
      </c>
      <c r="F1316">
        <v>-3.73</v>
      </c>
    </row>
    <row r="1317" spans="1:6" x14ac:dyDescent="0.2">
      <c r="A1317" t="s">
        <v>8</v>
      </c>
      <c r="B1317">
        <v>32039</v>
      </c>
      <c r="C1317" s="5">
        <v>-126.3</v>
      </c>
      <c r="D1317" s="5">
        <v>70.046000000000006</v>
      </c>
      <c r="E1317">
        <v>11</v>
      </c>
      <c r="F1317">
        <v>-3.66</v>
      </c>
    </row>
    <row r="1318" spans="1:6" x14ac:dyDescent="0.2">
      <c r="A1318" t="s">
        <v>5</v>
      </c>
      <c r="B1318">
        <v>14033</v>
      </c>
      <c r="C1318" s="5">
        <v>-140.00998999999999</v>
      </c>
      <c r="D1318" s="5">
        <v>75.001000000000005</v>
      </c>
      <c r="E1318">
        <v>11</v>
      </c>
      <c r="F1318">
        <v>-3.62</v>
      </c>
    </row>
    <row r="1319" spans="1:6" x14ac:dyDescent="0.2">
      <c r="A1319" t="s">
        <v>5</v>
      </c>
      <c r="B1319">
        <v>14038</v>
      </c>
      <c r="C1319" s="5">
        <v>-136.16999999999999</v>
      </c>
      <c r="D1319" s="5">
        <v>72.665999999999997</v>
      </c>
      <c r="E1319">
        <v>11</v>
      </c>
      <c r="F1319">
        <v>-3.5870000000000002</v>
      </c>
    </row>
    <row r="1320" spans="1:6" x14ac:dyDescent="0.2">
      <c r="A1320" t="s">
        <v>18</v>
      </c>
      <c r="B1320">
        <v>31</v>
      </c>
      <c r="C1320" s="5">
        <v>-157.39999</v>
      </c>
      <c r="D1320" s="5">
        <v>73.421000000000006</v>
      </c>
      <c r="E1320">
        <v>11</v>
      </c>
      <c r="F1320">
        <v>-3.52</v>
      </c>
    </row>
    <row r="1321" spans="1:6" x14ac:dyDescent="0.2">
      <c r="A1321" t="s">
        <v>13</v>
      </c>
      <c r="B1321">
        <v>24008</v>
      </c>
      <c r="C1321" s="5">
        <v>-139.94999999999999</v>
      </c>
      <c r="D1321" s="5">
        <v>72.491</v>
      </c>
      <c r="E1321">
        <v>11</v>
      </c>
      <c r="F1321">
        <v>-3.4380000000000002</v>
      </c>
    </row>
    <row r="1322" spans="1:6" x14ac:dyDescent="0.2">
      <c r="A1322" t="s">
        <v>3</v>
      </c>
      <c r="B1322">
        <v>8021</v>
      </c>
      <c r="C1322" s="5">
        <v>-139.34</v>
      </c>
      <c r="D1322" s="5">
        <v>71.206000000000003</v>
      </c>
      <c r="E1322">
        <v>11</v>
      </c>
      <c r="F1322">
        <v>-3.38</v>
      </c>
    </row>
    <row r="1323" spans="1:6" x14ac:dyDescent="0.2">
      <c r="A1323" t="s">
        <v>32</v>
      </c>
      <c r="B1323">
        <v>46</v>
      </c>
      <c r="C1323" s="5">
        <v>-151.92149000000001</v>
      </c>
      <c r="D1323" s="5">
        <v>71.391800000000003</v>
      </c>
      <c r="E1323">
        <v>11</v>
      </c>
      <c r="F1323">
        <v>-3.38</v>
      </c>
    </row>
    <row r="1324" spans="1:6" x14ac:dyDescent="0.2">
      <c r="A1324" t="s">
        <v>18</v>
      </c>
      <c r="B1324">
        <v>17</v>
      </c>
      <c r="C1324" s="5">
        <v>-153.30000000000001</v>
      </c>
      <c r="D1324" s="5">
        <v>72.507000000000005</v>
      </c>
      <c r="E1324">
        <v>11</v>
      </c>
      <c r="F1324">
        <v>-3.32</v>
      </c>
    </row>
    <row r="1325" spans="1:6" x14ac:dyDescent="0.2">
      <c r="A1325" t="s">
        <v>18</v>
      </c>
      <c r="B1325">
        <v>27</v>
      </c>
      <c r="C1325" s="5">
        <v>-158.44</v>
      </c>
      <c r="D1325" s="5">
        <v>72.733000000000004</v>
      </c>
      <c r="E1325">
        <v>11</v>
      </c>
      <c r="F1325">
        <v>-3.32</v>
      </c>
    </row>
    <row r="1326" spans="1:6" x14ac:dyDescent="0.2">
      <c r="A1326" t="s">
        <v>5</v>
      </c>
      <c r="B1326">
        <v>14035</v>
      </c>
      <c r="C1326" s="5">
        <v>-139.83000000000001</v>
      </c>
      <c r="D1326" s="5">
        <v>76.063000000000002</v>
      </c>
      <c r="E1326">
        <v>11</v>
      </c>
      <c r="F1326">
        <v>-3.2850000000000001</v>
      </c>
    </row>
    <row r="1327" spans="1:6" x14ac:dyDescent="0.2">
      <c r="A1327" t="s">
        <v>13</v>
      </c>
      <c r="B1327">
        <v>24014</v>
      </c>
      <c r="C1327" s="5">
        <v>-140</v>
      </c>
      <c r="D1327" s="5">
        <v>70.998999999999995</v>
      </c>
      <c r="E1327">
        <v>11</v>
      </c>
      <c r="F1327">
        <v>-3.2850000000000001</v>
      </c>
    </row>
    <row r="1328" spans="1:6" x14ac:dyDescent="0.2">
      <c r="A1328" t="s">
        <v>17</v>
      </c>
      <c r="B1328">
        <v>10</v>
      </c>
      <c r="C1328" s="5">
        <v>-159.84</v>
      </c>
      <c r="D1328" s="5">
        <v>73.448999999999998</v>
      </c>
      <c r="E1328">
        <v>11</v>
      </c>
      <c r="F1328">
        <v>-3.28</v>
      </c>
    </row>
    <row r="1329" spans="1:6" x14ac:dyDescent="0.2">
      <c r="A1329" t="s">
        <v>17</v>
      </c>
      <c r="B1329">
        <v>18</v>
      </c>
      <c r="C1329" s="5">
        <v>-158.62</v>
      </c>
      <c r="D1329" s="5">
        <v>72.745999999999995</v>
      </c>
      <c r="E1329">
        <v>11</v>
      </c>
      <c r="F1329">
        <v>-3.24</v>
      </c>
    </row>
    <row r="1330" spans="1:6" x14ac:dyDescent="0.2">
      <c r="A1330" t="s">
        <v>5</v>
      </c>
      <c r="B1330">
        <v>14034</v>
      </c>
      <c r="C1330" s="5">
        <v>-145.06</v>
      </c>
      <c r="D1330" s="5">
        <v>75.063000000000002</v>
      </c>
      <c r="E1330">
        <v>11</v>
      </c>
      <c r="F1330">
        <v>-3.23</v>
      </c>
    </row>
    <row r="1331" spans="1:6" x14ac:dyDescent="0.2">
      <c r="A1331" t="s">
        <v>17</v>
      </c>
      <c r="B1331">
        <v>33</v>
      </c>
      <c r="C1331" s="5">
        <v>-154.39999</v>
      </c>
      <c r="D1331" s="5">
        <v>72.186999999999998</v>
      </c>
      <c r="E1331">
        <v>11</v>
      </c>
      <c r="F1331">
        <v>-3.06</v>
      </c>
    </row>
    <row r="1332" spans="1:6" x14ac:dyDescent="0.2">
      <c r="A1332" t="s">
        <v>14</v>
      </c>
      <c r="B1332">
        <v>7</v>
      </c>
      <c r="C1332" s="5">
        <v>-169.28</v>
      </c>
      <c r="D1332" s="5">
        <v>76.227000000000004</v>
      </c>
      <c r="E1332">
        <v>11</v>
      </c>
      <c r="F1332">
        <v>-2.84</v>
      </c>
    </row>
    <row r="1333" spans="1:6" x14ac:dyDescent="0.2">
      <c r="A1333" t="s">
        <v>14</v>
      </c>
      <c r="B1333">
        <v>81</v>
      </c>
      <c r="C1333" s="5">
        <v>-157.39999</v>
      </c>
      <c r="D1333" s="5">
        <v>77.096000000000004</v>
      </c>
      <c r="E1333">
        <v>11</v>
      </c>
      <c r="F1333">
        <v>-2.79</v>
      </c>
    </row>
    <row r="1334" spans="1:6" x14ac:dyDescent="0.2">
      <c r="A1334" t="s">
        <v>14</v>
      </c>
      <c r="B1334">
        <v>79</v>
      </c>
      <c r="C1334" s="5">
        <v>-155.94999999999999</v>
      </c>
      <c r="D1334" s="5">
        <v>77.254000000000005</v>
      </c>
      <c r="E1334">
        <v>11</v>
      </c>
      <c r="F1334">
        <v>-2.75</v>
      </c>
    </row>
    <row r="1335" spans="1:6" x14ac:dyDescent="0.2">
      <c r="A1335" t="s">
        <v>14</v>
      </c>
      <c r="B1335">
        <v>94</v>
      </c>
      <c r="C1335" s="5">
        <v>-166.34</v>
      </c>
      <c r="D1335" s="5">
        <v>77.263000000000005</v>
      </c>
      <c r="E1335">
        <v>11</v>
      </c>
      <c r="F1335">
        <v>-2.54</v>
      </c>
    </row>
    <row r="1336" spans="1:6" x14ac:dyDescent="0.2">
      <c r="A1336" t="s">
        <v>31</v>
      </c>
      <c r="B1336">
        <v>53</v>
      </c>
      <c r="C1336" s="5">
        <v>-65.233000000000004</v>
      </c>
      <c r="D1336" s="5">
        <v>84.45</v>
      </c>
      <c r="E1336">
        <v>11</v>
      </c>
      <c r="F1336">
        <v>-2.5</v>
      </c>
    </row>
    <row r="1337" spans="1:6" x14ac:dyDescent="0.2">
      <c r="A1337" t="s">
        <v>17</v>
      </c>
      <c r="B1337">
        <v>37</v>
      </c>
      <c r="C1337" s="5">
        <v>-155.75998999999999</v>
      </c>
      <c r="D1337" s="5">
        <v>71.650000000000006</v>
      </c>
      <c r="E1337">
        <v>11</v>
      </c>
      <c r="F1337">
        <v>-2.48</v>
      </c>
    </row>
    <row r="1338" spans="1:6" x14ac:dyDescent="0.2">
      <c r="A1338" t="s">
        <v>5</v>
      </c>
      <c r="B1338">
        <v>14018</v>
      </c>
      <c r="C1338" s="5">
        <v>-165.24001000000001</v>
      </c>
      <c r="D1338" s="5">
        <v>77.864999999999995</v>
      </c>
      <c r="E1338">
        <v>11</v>
      </c>
      <c r="F1338">
        <v>-2.4689999999999999</v>
      </c>
    </row>
    <row r="1339" spans="1:6" x14ac:dyDescent="0.2">
      <c r="A1339" t="s">
        <v>22</v>
      </c>
      <c r="B1339">
        <v>21</v>
      </c>
      <c r="C1339" s="5">
        <v>-62.767519999999998</v>
      </c>
      <c r="D1339" s="5">
        <v>67.623800000000003</v>
      </c>
      <c r="E1339">
        <v>11</v>
      </c>
      <c r="F1339">
        <v>-2.38</v>
      </c>
    </row>
    <row r="1340" spans="1:6" x14ac:dyDescent="0.2">
      <c r="A1340" t="s">
        <v>6</v>
      </c>
      <c r="B1340">
        <v>10020</v>
      </c>
      <c r="C1340" s="5">
        <v>-73.278989999999993</v>
      </c>
      <c r="D1340" s="5">
        <v>78.400000000000006</v>
      </c>
      <c r="E1340">
        <v>11</v>
      </c>
      <c r="F1340">
        <v>-2.3660000000000001</v>
      </c>
    </row>
    <row r="1341" spans="1:6" x14ac:dyDescent="0.2">
      <c r="A1341" t="s">
        <v>14</v>
      </c>
      <c r="B1341">
        <v>63</v>
      </c>
      <c r="C1341" s="5">
        <v>-157.03998999999999</v>
      </c>
      <c r="D1341" s="5">
        <v>78.882000000000005</v>
      </c>
      <c r="E1341">
        <v>11</v>
      </c>
      <c r="F1341">
        <v>-2.2200000000000002</v>
      </c>
    </row>
    <row r="1342" spans="1:6" x14ac:dyDescent="0.2">
      <c r="A1342" t="s">
        <v>25</v>
      </c>
      <c r="B1342">
        <v>20</v>
      </c>
      <c r="C1342" s="5">
        <v>-62.768189999999997</v>
      </c>
      <c r="D1342" s="5">
        <v>67.624799999999993</v>
      </c>
      <c r="E1342">
        <v>11</v>
      </c>
      <c r="F1342">
        <v>-2.12</v>
      </c>
    </row>
    <row r="1343" spans="1:6" x14ac:dyDescent="0.2">
      <c r="A1343" t="s">
        <v>12</v>
      </c>
      <c r="B1343">
        <v>25</v>
      </c>
      <c r="C1343" s="5">
        <v>-60.973509999999997</v>
      </c>
      <c r="D1343" s="5">
        <v>66.674499999999995</v>
      </c>
      <c r="E1343">
        <v>11</v>
      </c>
      <c r="F1343">
        <v>-2.1</v>
      </c>
    </row>
    <row r="1344" spans="1:6" x14ac:dyDescent="0.2">
      <c r="A1344" t="s">
        <v>20</v>
      </c>
      <c r="B1344">
        <v>27</v>
      </c>
      <c r="C1344" s="5">
        <v>-60.070500000000003</v>
      </c>
      <c r="D1344" s="5">
        <v>66.760499999999993</v>
      </c>
      <c r="E1344">
        <v>11</v>
      </c>
      <c r="F1344">
        <v>-1.98</v>
      </c>
    </row>
    <row r="1345" spans="1:6" x14ac:dyDescent="0.2">
      <c r="A1345" t="s">
        <v>6</v>
      </c>
      <c r="B1345">
        <v>10017</v>
      </c>
      <c r="C1345" s="5">
        <v>-81.245999999999995</v>
      </c>
      <c r="D1345" s="5">
        <v>76.054000000000002</v>
      </c>
      <c r="E1345">
        <v>11</v>
      </c>
      <c r="F1345">
        <v>-1.974</v>
      </c>
    </row>
    <row r="1346" spans="1:6" x14ac:dyDescent="0.2">
      <c r="A1346" t="s">
        <v>12</v>
      </c>
      <c r="B1346">
        <v>41</v>
      </c>
      <c r="C1346" s="5">
        <v>-61.487789999999997</v>
      </c>
      <c r="D1346" s="5">
        <v>68.179299999999998</v>
      </c>
      <c r="E1346">
        <v>11</v>
      </c>
      <c r="F1346">
        <v>-1.96</v>
      </c>
    </row>
    <row r="1347" spans="1:6" x14ac:dyDescent="0.2">
      <c r="A1347" t="s">
        <v>25</v>
      </c>
      <c r="B1347">
        <v>11</v>
      </c>
      <c r="C1347" s="5">
        <v>-58.377690000000001</v>
      </c>
      <c r="D1347" s="5">
        <v>66.933800000000005</v>
      </c>
      <c r="E1347">
        <v>11</v>
      </c>
      <c r="F1347">
        <v>-1.94</v>
      </c>
    </row>
    <row r="1348" spans="1:6" x14ac:dyDescent="0.2">
      <c r="A1348" t="s">
        <v>15</v>
      </c>
      <c r="B1348">
        <v>41</v>
      </c>
      <c r="C1348" s="5">
        <v>-60.809690000000003</v>
      </c>
      <c r="D1348" s="5">
        <v>66.6935</v>
      </c>
      <c r="E1348">
        <v>11</v>
      </c>
      <c r="F1348">
        <v>-1.92</v>
      </c>
    </row>
    <row r="1349" spans="1:6" x14ac:dyDescent="0.2">
      <c r="A1349" t="s">
        <v>25</v>
      </c>
      <c r="B1349">
        <v>15</v>
      </c>
      <c r="C1349" s="5">
        <v>-60.482210000000002</v>
      </c>
      <c r="D1349" s="5">
        <v>66.729500000000002</v>
      </c>
      <c r="E1349">
        <v>11</v>
      </c>
      <c r="F1349">
        <v>-1.92</v>
      </c>
    </row>
    <row r="1350" spans="1:6" x14ac:dyDescent="0.2">
      <c r="A1350" t="s">
        <v>38</v>
      </c>
      <c r="B1350">
        <v>16018</v>
      </c>
      <c r="C1350" s="5">
        <v>-152.21001000000001</v>
      </c>
      <c r="D1350" s="5">
        <v>71.33</v>
      </c>
      <c r="E1350">
        <v>11</v>
      </c>
      <c r="F1350">
        <v>-1.911</v>
      </c>
    </row>
    <row r="1351" spans="1:6" x14ac:dyDescent="0.2">
      <c r="A1351" t="s">
        <v>25</v>
      </c>
      <c r="B1351">
        <v>10</v>
      </c>
      <c r="C1351" s="5">
        <v>-57.662509999999997</v>
      </c>
      <c r="D1351" s="5">
        <v>66.974299999999999</v>
      </c>
      <c r="E1351">
        <v>11</v>
      </c>
      <c r="F1351">
        <v>-1.91</v>
      </c>
    </row>
    <row r="1352" spans="1:6" x14ac:dyDescent="0.2">
      <c r="A1352" t="s">
        <v>25</v>
      </c>
      <c r="B1352">
        <v>25</v>
      </c>
      <c r="C1352" s="5">
        <v>-61.488799999999998</v>
      </c>
      <c r="D1352" s="5">
        <v>68.177199999999999</v>
      </c>
      <c r="E1352">
        <v>11</v>
      </c>
      <c r="F1352">
        <v>-1.91</v>
      </c>
    </row>
    <row r="1353" spans="1:6" x14ac:dyDescent="0.2">
      <c r="A1353" t="s">
        <v>6</v>
      </c>
      <c r="B1353">
        <v>10016</v>
      </c>
      <c r="C1353" s="5">
        <v>-81.379000000000005</v>
      </c>
      <c r="D1353" s="5">
        <v>75.914000000000001</v>
      </c>
      <c r="E1353">
        <v>11</v>
      </c>
      <c r="F1353">
        <v>-1.9059999999999999</v>
      </c>
    </row>
    <row r="1354" spans="1:6" x14ac:dyDescent="0.2">
      <c r="A1354" t="s">
        <v>12</v>
      </c>
      <c r="B1354">
        <v>29</v>
      </c>
      <c r="C1354" s="5">
        <v>-60.036709999999999</v>
      </c>
      <c r="D1354" s="5">
        <v>66.759799999999998</v>
      </c>
      <c r="E1354">
        <v>11</v>
      </c>
      <c r="F1354">
        <v>-1.89</v>
      </c>
    </row>
    <row r="1355" spans="1:6" x14ac:dyDescent="0.2">
      <c r="A1355" t="s">
        <v>27</v>
      </c>
      <c r="B1355">
        <v>13</v>
      </c>
      <c r="C1355" s="5">
        <v>-59.622709999999998</v>
      </c>
      <c r="D1355" s="5">
        <v>66.8262</v>
      </c>
      <c r="E1355">
        <v>11</v>
      </c>
      <c r="F1355">
        <v>-1.88</v>
      </c>
    </row>
    <row r="1356" spans="1:6" x14ac:dyDescent="0.2">
      <c r="A1356" t="s">
        <v>12</v>
      </c>
      <c r="B1356">
        <v>21</v>
      </c>
      <c r="C1356" s="5">
        <v>-59.054690000000001</v>
      </c>
      <c r="D1356" s="5">
        <v>66.852500000000006</v>
      </c>
      <c r="E1356">
        <v>11</v>
      </c>
      <c r="F1356">
        <v>-1.88</v>
      </c>
    </row>
    <row r="1357" spans="1:6" x14ac:dyDescent="0.2">
      <c r="A1357" t="s">
        <v>40</v>
      </c>
      <c r="B1357">
        <v>304</v>
      </c>
      <c r="C1357" s="5">
        <v>-74.436000000000007</v>
      </c>
      <c r="D1357" s="5">
        <v>78.332999999999998</v>
      </c>
      <c r="E1357">
        <v>11</v>
      </c>
      <c r="F1357">
        <v>-1.87</v>
      </c>
    </row>
    <row r="1358" spans="1:6" x14ac:dyDescent="0.2">
      <c r="A1358" t="s">
        <v>22</v>
      </c>
      <c r="B1358">
        <v>24</v>
      </c>
      <c r="C1358" s="5">
        <v>-62.365200000000002</v>
      </c>
      <c r="D1358" s="5">
        <v>67.764700000000005</v>
      </c>
      <c r="E1358">
        <v>11</v>
      </c>
      <c r="F1358">
        <v>-1.85</v>
      </c>
    </row>
    <row r="1359" spans="1:6" x14ac:dyDescent="0.2">
      <c r="A1359" t="s">
        <v>25</v>
      </c>
      <c r="B1359">
        <v>22</v>
      </c>
      <c r="C1359" s="5">
        <v>-62.222810000000003</v>
      </c>
      <c r="D1359" s="5">
        <v>67.843000000000004</v>
      </c>
      <c r="E1359">
        <v>11</v>
      </c>
      <c r="F1359">
        <v>-1.85</v>
      </c>
    </row>
    <row r="1360" spans="1:6" x14ac:dyDescent="0.2">
      <c r="A1360" t="s">
        <v>27</v>
      </c>
      <c r="B1360">
        <v>11</v>
      </c>
      <c r="C1360" s="5">
        <v>-58.378999999999998</v>
      </c>
      <c r="D1360" s="5">
        <v>66.935299999999998</v>
      </c>
      <c r="E1360">
        <v>11</v>
      </c>
      <c r="F1360">
        <v>-1.83</v>
      </c>
    </row>
    <row r="1361" spans="1:6" x14ac:dyDescent="0.2">
      <c r="A1361" t="s">
        <v>15</v>
      </c>
      <c r="B1361">
        <v>25</v>
      </c>
      <c r="C1361" s="5">
        <v>-60.069490000000002</v>
      </c>
      <c r="D1361" s="5">
        <v>66.758200000000002</v>
      </c>
      <c r="E1361">
        <v>11</v>
      </c>
      <c r="F1361">
        <v>-1.82</v>
      </c>
    </row>
    <row r="1362" spans="1:6" x14ac:dyDescent="0.2">
      <c r="A1362" t="s">
        <v>20</v>
      </c>
      <c r="B1362">
        <v>29</v>
      </c>
      <c r="C1362" s="5">
        <v>-59.064210000000003</v>
      </c>
      <c r="D1362" s="5">
        <v>66.853999999999999</v>
      </c>
      <c r="E1362">
        <v>11</v>
      </c>
      <c r="F1362">
        <v>-1.8</v>
      </c>
    </row>
    <row r="1363" spans="1:6" x14ac:dyDescent="0.2">
      <c r="A1363" t="s">
        <v>27</v>
      </c>
      <c r="B1363">
        <v>28</v>
      </c>
      <c r="C1363" s="5">
        <v>-61.48471</v>
      </c>
      <c r="D1363" s="5">
        <v>68.177999999999997</v>
      </c>
      <c r="E1363">
        <v>11</v>
      </c>
      <c r="F1363">
        <v>-1.78</v>
      </c>
    </row>
    <row r="1364" spans="1:6" x14ac:dyDescent="0.2">
      <c r="A1364" t="s">
        <v>27</v>
      </c>
      <c r="B1364">
        <v>21</v>
      </c>
      <c r="C1364" s="5">
        <v>-62.76831</v>
      </c>
      <c r="D1364" s="5">
        <v>67.624200000000002</v>
      </c>
      <c r="E1364">
        <v>11</v>
      </c>
      <c r="F1364">
        <v>-1.76</v>
      </c>
    </row>
    <row r="1365" spans="1:6" x14ac:dyDescent="0.2">
      <c r="A1365" t="s">
        <v>27</v>
      </c>
      <c r="B1365">
        <v>27</v>
      </c>
      <c r="C1365" s="5">
        <v>-61.771000000000001</v>
      </c>
      <c r="D1365" s="5">
        <v>68.048000000000002</v>
      </c>
      <c r="E1365">
        <v>11</v>
      </c>
      <c r="F1365">
        <v>-1.73</v>
      </c>
    </row>
    <row r="1366" spans="1:6" x14ac:dyDescent="0.2">
      <c r="A1366" t="s">
        <v>12</v>
      </c>
      <c r="B1366">
        <v>48</v>
      </c>
      <c r="C1366" s="5">
        <v>-59.692019999999999</v>
      </c>
      <c r="D1366" s="5">
        <v>68.496700000000004</v>
      </c>
      <c r="E1366">
        <v>11</v>
      </c>
      <c r="F1366">
        <v>-1.71</v>
      </c>
    </row>
    <row r="1367" spans="1:6" x14ac:dyDescent="0.2">
      <c r="A1367" t="s">
        <v>27</v>
      </c>
      <c r="B1367">
        <v>17</v>
      </c>
      <c r="C1367" s="5">
        <v>-60.972810000000003</v>
      </c>
      <c r="D1367" s="5">
        <v>66.674199999999999</v>
      </c>
      <c r="E1367">
        <v>11</v>
      </c>
      <c r="F1367">
        <v>-1.7</v>
      </c>
    </row>
    <row r="1368" spans="1:6" x14ac:dyDescent="0.2">
      <c r="A1368" t="s">
        <v>12</v>
      </c>
      <c r="B1368">
        <v>20</v>
      </c>
      <c r="C1368" s="5">
        <v>-58.377290000000002</v>
      </c>
      <c r="D1368" s="5">
        <v>66.933499999999995</v>
      </c>
      <c r="E1368">
        <v>11</v>
      </c>
      <c r="F1368">
        <v>-1.66</v>
      </c>
    </row>
    <row r="1369" spans="1:6" x14ac:dyDescent="0.2">
      <c r="A1369" t="s">
        <v>12</v>
      </c>
      <c r="B1369">
        <v>50</v>
      </c>
      <c r="C1369" s="5">
        <v>-59.347810000000003</v>
      </c>
      <c r="D1369" s="5">
        <v>68.538700000000006</v>
      </c>
      <c r="E1369">
        <v>11</v>
      </c>
      <c r="F1369">
        <v>-1.51</v>
      </c>
    </row>
    <row r="1370" spans="1:6" x14ac:dyDescent="0.2">
      <c r="A1370" t="s">
        <v>7</v>
      </c>
      <c r="B1370">
        <v>391</v>
      </c>
      <c r="C1370" s="5">
        <v>124.24</v>
      </c>
      <c r="D1370" s="5">
        <v>78.13</v>
      </c>
      <c r="E1370">
        <v>11</v>
      </c>
      <c r="F1370">
        <v>-1.476</v>
      </c>
    </row>
    <row r="1371" spans="1:6" x14ac:dyDescent="0.2">
      <c r="A1371" t="s">
        <v>25</v>
      </c>
      <c r="B1371">
        <v>27</v>
      </c>
      <c r="C1371" s="5">
        <v>-60.49982</v>
      </c>
      <c r="D1371" s="5">
        <v>68.394499999999994</v>
      </c>
      <c r="E1371">
        <v>11</v>
      </c>
      <c r="F1371">
        <v>-1.41</v>
      </c>
    </row>
    <row r="1372" spans="1:6" x14ac:dyDescent="0.2">
      <c r="A1372" t="s">
        <v>17</v>
      </c>
      <c r="B1372">
        <v>39</v>
      </c>
      <c r="C1372" s="5">
        <v>-157.19</v>
      </c>
      <c r="D1372" s="5">
        <v>71.403999999999996</v>
      </c>
      <c r="E1372">
        <v>11</v>
      </c>
      <c r="F1372">
        <v>-1.37</v>
      </c>
    </row>
    <row r="1373" spans="1:6" x14ac:dyDescent="0.2">
      <c r="A1373" t="s">
        <v>25</v>
      </c>
      <c r="B1373">
        <v>28</v>
      </c>
      <c r="C1373" s="5">
        <v>-60.153689999999997</v>
      </c>
      <c r="D1373" s="5">
        <v>68.438000000000002</v>
      </c>
      <c r="E1373">
        <v>11</v>
      </c>
      <c r="F1373">
        <v>-1.33</v>
      </c>
    </row>
    <row r="1374" spans="1:6" x14ac:dyDescent="0.2">
      <c r="A1374" t="s">
        <v>27</v>
      </c>
      <c r="B1374">
        <v>41</v>
      </c>
      <c r="C1374" s="5">
        <v>-55.590789999999998</v>
      </c>
      <c r="D1374" s="5">
        <v>69.005799999999994</v>
      </c>
      <c r="E1374">
        <v>11</v>
      </c>
      <c r="F1374">
        <v>-1.17</v>
      </c>
    </row>
    <row r="1375" spans="1:6" x14ac:dyDescent="0.2">
      <c r="A1375" t="s">
        <v>15</v>
      </c>
      <c r="B1375">
        <v>75</v>
      </c>
      <c r="C1375" s="5">
        <v>-57.688510000000001</v>
      </c>
      <c r="D1375" s="5">
        <v>66.981700000000004</v>
      </c>
      <c r="E1375">
        <v>11</v>
      </c>
      <c r="F1375">
        <v>-1.1299999999999999</v>
      </c>
    </row>
    <row r="1376" spans="1:6" x14ac:dyDescent="0.2">
      <c r="A1376" t="s">
        <v>15</v>
      </c>
      <c r="B1376">
        <v>22</v>
      </c>
      <c r="C1376" s="5">
        <v>-59.055300000000003</v>
      </c>
      <c r="D1376" s="5">
        <v>66.851699999999994</v>
      </c>
      <c r="E1376">
        <v>11</v>
      </c>
      <c r="F1376">
        <v>-1.1200000000000001</v>
      </c>
    </row>
    <row r="1377" spans="1:6" x14ac:dyDescent="0.2">
      <c r="A1377" t="s">
        <v>12</v>
      </c>
      <c r="B1377">
        <v>53</v>
      </c>
      <c r="C1377" s="5">
        <v>-58.399990000000003</v>
      </c>
      <c r="D1377" s="5">
        <v>68.656999999999996</v>
      </c>
      <c r="E1377">
        <v>11</v>
      </c>
      <c r="F1377">
        <v>-1.1200000000000001</v>
      </c>
    </row>
    <row r="1378" spans="1:6" x14ac:dyDescent="0.2">
      <c r="A1378" t="s">
        <v>25</v>
      </c>
      <c r="B1378">
        <v>34</v>
      </c>
      <c r="C1378" s="5">
        <v>-58.400210000000001</v>
      </c>
      <c r="D1378" s="5">
        <v>68.656199999999998</v>
      </c>
      <c r="E1378">
        <v>11</v>
      </c>
      <c r="F1378">
        <v>-1.02</v>
      </c>
    </row>
    <row r="1379" spans="1:6" x14ac:dyDescent="0.2">
      <c r="A1379" t="s">
        <v>12</v>
      </c>
      <c r="B1379">
        <v>18</v>
      </c>
      <c r="C1379" s="5">
        <v>-57.358310000000003</v>
      </c>
      <c r="D1379" s="5">
        <v>67.012699999999995</v>
      </c>
      <c r="E1379">
        <v>11</v>
      </c>
      <c r="F1379">
        <v>-0.83</v>
      </c>
    </row>
    <row r="1380" spans="1:6" x14ac:dyDescent="0.2">
      <c r="A1380" t="s">
        <v>12</v>
      </c>
      <c r="B1380">
        <v>12</v>
      </c>
      <c r="C1380" s="5">
        <v>-55.822200000000002</v>
      </c>
      <c r="D1380" s="5">
        <v>67.160799999999995</v>
      </c>
      <c r="E1380">
        <v>11</v>
      </c>
      <c r="F1380">
        <v>-0.82</v>
      </c>
    </row>
    <row r="1381" spans="1:6" x14ac:dyDescent="0.2">
      <c r="A1381" t="s">
        <v>25</v>
      </c>
      <c r="B1381">
        <v>7</v>
      </c>
      <c r="C1381" s="5">
        <v>-56.674500000000002</v>
      </c>
      <c r="D1381" s="5">
        <v>67.068799999999996</v>
      </c>
      <c r="E1381">
        <v>11</v>
      </c>
      <c r="F1381">
        <v>-0.8</v>
      </c>
    </row>
    <row r="1382" spans="1:6" x14ac:dyDescent="0.2">
      <c r="A1382" t="s">
        <v>12</v>
      </c>
      <c r="B1382">
        <v>16</v>
      </c>
      <c r="C1382" s="5">
        <v>-57.036990000000003</v>
      </c>
      <c r="D1382" s="5">
        <v>67.033299999999997</v>
      </c>
      <c r="E1382">
        <v>11</v>
      </c>
      <c r="F1382">
        <v>-0.74</v>
      </c>
    </row>
    <row r="1383" spans="1:6" x14ac:dyDescent="0.2">
      <c r="A1383" t="s">
        <v>25</v>
      </c>
      <c r="B1383">
        <v>5</v>
      </c>
      <c r="C1383" s="5">
        <v>-55.82199</v>
      </c>
      <c r="D1383" s="5">
        <v>67.160799999999995</v>
      </c>
      <c r="E1383">
        <v>11</v>
      </c>
      <c r="F1383">
        <v>-0.73</v>
      </c>
    </row>
    <row r="1384" spans="1:6" x14ac:dyDescent="0.2">
      <c r="A1384" t="s">
        <v>12</v>
      </c>
      <c r="B1384">
        <v>58</v>
      </c>
      <c r="C1384" s="5">
        <v>-55.595210000000002</v>
      </c>
      <c r="D1384" s="5">
        <v>69.006200000000007</v>
      </c>
      <c r="E1384">
        <v>11</v>
      </c>
      <c r="F1384">
        <v>-0.71</v>
      </c>
    </row>
    <row r="1385" spans="1:6" x14ac:dyDescent="0.2">
      <c r="A1385" t="s">
        <v>23</v>
      </c>
      <c r="B1385">
        <v>8</v>
      </c>
      <c r="C1385" s="5">
        <v>-55.822809999999997</v>
      </c>
      <c r="D1385" s="5">
        <v>67.162000000000006</v>
      </c>
      <c r="E1385">
        <v>11</v>
      </c>
      <c r="F1385">
        <v>-0.7</v>
      </c>
    </row>
    <row r="1386" spans="1:6" x14ac:dyDescent="0.2">
      <c r="A1386" t="s">
        <v>12</v>
      </c>
      <c r="B1386">
        <v>15</v>
      </c>
      <c r="C1386" s="5">
        <v>-56.674990000000001</v>
      </c>
      <c r="D1386" s="5">
        <v>67.067999999999998</v>
      </c>
      <c r="E1386">
        <v>11</v>
      </c>
      <c r="F1386">
        <v>-0.7</v>
      </c>
    </row>
    <row r="1387" spans="1:6" x14ac:dyDescent="0.2">
      <c r="A1387" t="s">
        <v>12</v>
      </c>
      <c r="B1387">
        <v>63</v>
      </c>
      <c r="C1387" s="5">
        <v>-54.372709999999998</v>
      </c>
      <c r="D1387" s="5">
        <v>68.502300000000005</v>
      </c>
      <c r="E1387">
        <v>11</v>
      </c>
      <c r="F1387">
        <v>-0.66</v>
      </c>
    </row>
    <row r="1388" spans="1:6" x14ac:dyDescent="0.2">
      <c r="A1388" t="s">
        <v>25</v>
      </c>
      <c r="B1388">
        <v>6</v>
      </c>
      <c r="C1388" s="5">
        <v>-56.316189999999999</v>
      </c>
      <c r="D1388" s="5">
        <v>67.108199999999997</v>
      </c>
      <c r="E1388">
        <v>11</v>
      </c>
      <c r="F1388">
        <v>-0.61</v>
      </c>
    </row>
    <row r="1389" spans="1:6" x14ac:dyDescent="0.2">
      <c r="A1389" t="s">
        <v>29</v>
      </c>
      <c r="B1389">
        <v>170</v>
      </c>
      <c r="C1389" s="5">
        <v>24.736999999999998</v>
      </c>
      <c r="D1389" s="5">
        <v>78.45</v>
      </c>
      <c r="E1389">
        <v>11</v>
      </c>
      <c r="F1389">
        <v>-8.2000000000000003E-2</v>
      </c>
    </row>
    <row r="1390" spans="1:6" x14ac:dyDescent="0.2">
      <c r="A1390" t="s">
        <v>29</v>
      </c>
      <c r="B1390">
        <v>172</v>
      </c>
      <c r="C1390" s="5">
        <v>25.913</v>
      </c>
      <c r="D1390" s="5">
        <v>78.58</v>
      </c>
      <c r="E1390">
        <v>11</v>
      </c>
      <c r="F1390">
        <v>-7.2999999999999995E-2</v>
      </c>
    </row>
    <row r="1391" spans="1:6" x14ac:dyDescent="0.2">
      <c r="A1391" t="s">
        <v>37</v>
      </c>
      <c r="B1391">
        <v>209</v>
      </c>
      <c r="C1391" s="5">
        <v>39.167000000000002</v>
      </c>
      <c r="D1391" s="5">
        <v>81.900000000000006</v>
      </c>
      <c r="E1391">
        <v>11</v>
      </c>
      <c r="F1391">
        <v>0.04</v>
      </c>
    </row>
    <row r="1392" spans="1:6" x14ac:dyDescent="0.2">
      <c r="A1392" t="s">
        <v>37</v>
      </c>
      <c r="B1392">
        <v>176</v>
      </c>
      <c r="C1392" s="5">
        <v>4</v>
      </c>
      <c r="D1392" s="5">
        <v>79.332999999999998</v>
      </c>
      <c r="E1392">
        <v>11</v>
      </c>
      <c r="F1392">
        <v>0.08</v>
      </c>
    </row>
    <row r="1393" spans="1:6" x14ac:dyDescent="0.2">
      <c r="A1393" t="s">
        <v>7</v>
      </c>
      <c r="B1393">
        <v>264</v>
      </c>
      <c r="C1393" s="5">
        <v>60.429000000000002</v>
      </c>
      <c r="D1393" s="5">
        <v>83.641999999999996</v>
      </c>
      <c r="E1393">
        <v>11</v>
      </c>
      <c r="F1393">
        <v>0.109</v>
      </c>
    </row>
    <row r="1394" spans="1:6" x14ac:dyDescent="0.2">
      <c r="A1394" t="s">
        <v>37</v>
      </c>
      <c r="B1394">
        <v>102</v>
      </c>
      <c r="C1394" s="5">
        <v>22.65</v>
      </c>
      <c r="D1394" s="5">
        <v>81.582999999999998</v>
      </c>
      <c r="E1394">
        <v>11</v>
      </c>
      <c r="F1394">
        <v>0.13</v>
      </c>
    </row>
    <row r="1395" spans="1:6" x14ac:dyDescent="0.2">
      <c r="A1395" t="s">
        <v>37</v>
      </c>
      <c r="B1395">
        <v>215</v>
      </c>
      <c r="C1395" s="5">
        <v>41.183</v>
      </c>
      <c r="D1395" s="5">
        <v>80.832999999999998</v>
      </c>
      <c r="E1395">
        <v>11</v>
      </c>
      <c r="F1395">
        <v>0.16</v>
      </c>
    </row>
    <row r="1396" spans="1:6" x14ac:dyDescent="0.2">
      <c r="A1396" t="s">
        <v>37</v>
      </c>
      <c r="B1396">
        <v>212</v>
      </c>
      <c r="C1396" s="5">
        <v>40.332999999999998</v>
      </c>
      <c r="D1396" s="5">
        <v>81.400000000000006</v>
      </c>
      <c r="E1396">
        <v>11</v>
      </c>
      <c r="F1396">
        <v>0.21</v>
      </c>
    </row>
    <row r="1397" spans="1:6" x14ac:dyDescent="0.2">
      <c r="A1397" t="s">
        <v>37</v>
      </c>
      <c r="B1397">
        <v>202</v>
      </c>
      <c r="C1397" s="5">
        <v>45.183</v>
      </c>
      <c r="D1397" s="5">
        <v>81.099999999999994</v>
      </c>
      <c r="E1397">
        <v>11</v>
      </c>
      <c r="F1397">
        <v>0.24</v>
      </c>
    </row>
    <row r="1398" spans="1:6" x14ac:dyDescent="0.2">
      <c r="A1398" t="s">
        <v>37</v>
      </c>
      <c r="B1398">
        <v>206</v>
      </c>
      <c r="C1398" s="5">
        <v>45.082999999999998</v>
      </c>
      <c r="D1398" s="5">
        <v>82.382999999999996</v>
      </c>
      <c r="E1398">
        <v>11</v>
      </c>
      <c r="F1398">
        <v>0.3</v>
      </c>
    </row>
    <row r="1399" spans="1:6" x14ac:dyDescent="0.2">
      <c r="A1399" t="s">
        <v>37</v>
      </c>
      <c r="B1399">
        <v>210</v>
      </c>
      <c r="C1399" s="5">
        <v>39.433</v>
      </c>
      <c r="D1399" s="5">
        <v>81.75</v>
      </c>
      <c r="E1399">
        <v>11</v>
      </c>
      <c r="F1399">
        <v>0.43</v>
      </c>
    </row>
    <row r="1400" spans="1:6" x14ac:dyDescent="0.2">
      <c r="A1400" t="s">
        <v>26</v>
      </c>
      <c r="B1400">
        <v>39</v>
      </c>
      <c r="C1400" s="5">
        <v>133.52000000000001</v>
      </c>
      <c r="D1400" s="5">
        <v>78.099999999999994</v>
      </c>
      <c r="E1400">
        <v>11.082000000000001</v>
      </c>
      <c r="F1400">
        <v>-1.29</v>
      </c>
    </row>
    <row r="1401" spans="1:6" x14ac:dyDescent="0.2">
      <c r="A1401" t="s">
        <v>26</v>
      </c>
      <c r="B1401">
        <v>33</v>
      </c>
      <c r="C1401" s="5">
        <v>130.57001</v>
      </c>
      <c r="D1401" s="5">
        <v>79.647000000000006</v>
      </c>
      <c r="E1401">
        <v>11.477</v>
      </c>
      <c r="F1401">
        <v>-1.36</v>
      </c>
    </row>
    <row r="1402" spans="1:6" x14ac:dyDescent="0.2">
      <c r="A1402" t="s">
        <v>26</v>
      </c>
      <c r="B1402">
        <v>32</v>
      </c>
      <c r="C1402" s="5">
        <v>132.34</v>
      </c>
      <c r="D1402" s="5">
        <v>78.715000000000003</v>
      </c>
      <c r="E1402">
        <v>11.675000000000001</v>
      </c>
      <c r="F1402">
        <v>-1.1100000000000001</v>
      </c>
    </row>
    <row r="1403" spans="1:6" x14ac:dyDescent="0.2">
      <c r="A1403" t="s">
        <v>11</v>
      </c>
      <c r="B1403">
        <v>26034</v>
      </c>
      <c r="C1403" s="5">
        <v>-124.23</v>
      </c>
      <c r="D1403" s="5">
        <v>70.739999999999995</v>
      </c>
      <c r="E1403">
        <v>12</v>
      </c>
      <c r="F1403">
        <v>-3.98</v>
      </c>
    </row>
    <row r="1404" spans="1:6" x14ac:dyDescent="0.2">
      <c r="A1404" t="s">
        <v>14</v>
      </c>
      <c r="B1404">
        <v>27</v>
      </c>
      <c r="C1404" s="5">
        <v>-179.89</v>
      </c>
      <c r="D1404" s="5">
        <v>79.962000000000003</v>
      </c>
      <c r="E1404">
        <v>12</v>
      </c>
      <c r="F1404">
        <v>-3.95</v>
      </c>
    </row>
    <row r="1405" spans="1:6" x14ac:dyDescent="0.2">
      <c r="A1405" t="s">
        <v>11</v>
      </c>
      <c r="B1405">
        <v>26042</v>
      </c>
      <c r="C1405" s="5">
        <v>-126.5</v>
      </c>
      <c r="D1405" s="5">
        <v>69.923000000000002</v>
      </c>
      <c r="E1405">
        <v>12</v>
      </c>
      <c r="F1405">
        <v>-3.84</v>
      </c>
    </row>
    <row r="1406" spans="1:6" x14ac:dyDescent="0.2">
      <c r="A1406" t="s">
        <v>14</v>
      </c>
      <c r="B1406">
        <v>112</v>
      </c>
      <c r="C1406" s="5">
        <v>-158.97999999999999</v>
      </c>
      <c r="D1406" s="5">
        <v>74.891999999999996</v>
      </c>
      <c r="E1406">
        <v>12</v>
      </c>
      <c r="F1406">
        <v>-3.72</v>
      </c>
    </row>
    <row r="1407" spans="1:6" x14ac:dyDescent="0.2">
      <c r="A1407" t="s">
        <v>18</v>
      </c>
      <c r="B1407">
        <v>32</v>
      </c>
      <c r="C1407" s="5">
        <v>-159.09</v>
      </c>
      <c r="D1407" s="5">
        <v>73.706999999999994</v>
      </c>
      <c r="E1407">
        <v>12</v>
      </c>
      <c r="F1407">
        <v>-3.53</v>
      </c>
    </row>
    <row r="1408" spans="1:6" x14ac:dyDescent="0.2">
      <c r="A1408" t="s">
        <v>3</v>
      </c>
      <c r="B1408">
        <v>8026</v>
      </c>
      <c r="C1408" s="5">
        <v>-135.85001</v>
      </c>
      <c r="D1408" s="5">
        <v>70.5</v>
      </c>
      <c r="E1408">
        <v>12</v>
      </c>
      <c r="F1408">
        <v>-3.47</v>
      </c>
    </row>
    <row r="1409" spans="1:6" x14ac:dyDescent="0.2">
      <c r="A1409" t="s">
        <v>18</v>
      </c>
      <c r="B1409">
        <v>29</v>
      </c>
      <c r="C1409" s="5">
        <v>-158.22</v>
      </c>
      <c r="D1409" s="5">
        <v>72.881</v>
      </c>
      <c r="E1409">
        <v>12</v>
      </c>
      <c r="F1409">
        <v>-3.32</v>
      </c>
    </row>
    <row r="1410" spans="1:6" x14ac:dyDescent="0.2">
      <c r="A1410" t="s">
        <v>17</v>
      </c>
      <c r="B1410">
        <v>9</v>
      </c>
      <c r="C1410" s="5">
        <v>-160.13</v>
      </c>
      <c r="D1410" s="5">
        <v>73.281999999999996</v>
      </c>
      <c r="E1410">
        <v>12</v>
      </c>
      <c r="F1410">
        <v>-3.25</v>
      </c>
    </row>
    <row r="1411" spans="1:6" x14ac:dyDescent="0.2">
      <c r="A1411" t="s">
        <v>14</v>
      </c>
      <c r="B1411">
        <v>119</v>
      </c>
      <c r="C1411" s="5">
        <v>-164.25998999999999</v>
      </c>
      <c r="D1411" s="5">
        <v>75.332999999999998</v>
      </c>
      <c r="E1411">
        <v>12</v>
      </c>
      <c r="F1411">
        <v>-3.25</v>
      </c>
    </row>
    <row r="1412" spans="1:6" x14ac:dyDescent="0.2">
      <c r="A1412" t="s">
        <v>40</v>
      </c>
      <c r="B1412">
        <v>602</v>
      </c>
      <c r="C1412" s="5">
        <v>-61.387999999999998</v>
      </c>
      <c r="D1412" s="5">
        <v>82.111000000000004</v>
      </c>
      <c r="E1412">
        <v>12</v>
      </c>
      <c r="F1412">
        <v>-3.01</v>
      </c>
    </row>
    <row r="1413" spans="1:6" x14ac:dyDescent="0.2">
      <c r="A1413" t="s">
        <v>14</v>
      </c>
      <c r="B1413">
        <v>6</v>
      </c>
      <c r="C1413" s="5">
        <v>-169.16</v>
      </c>
      <c r="D1413" s="5">
        <v>76.135999999999996</v>
      </c>
      <c r="E1413">
        <v>12</v>
      </c>
      <c r="F1413">
        <v>-3</v>
      </c>
    </row>
    <row r="1414" spans="1:6" x14ac:dyDescent="0.2">
      <c r="A1414" t="s">
        <v>18</v>
      </c>
      <c r="B1414">
        <v>20</v>
      </c>
      <c r="C1414" s="5">
        <v>-152.28998999999999</v>
      </c>
      <c r="D1414" s="5">
        <v>71.695999999999998</v>
      </c>
      <c r="E1414">
        <v>12</v>
      </c>
      <c r="F1414">
        <v>-2.91</v>
      </c>
    </row>
    <row r="1415" spans="1:6" x14ac:dyDescent="0.2">
      <c r="A1415" t="s">
        <v>14</v>
      </c>
      <c r="B1415">
        <v>126</v>
      </c>
      <c r="C1415" s="5">
        <v>-171.16</v>
      </c>
      <c r="D1415" s="5">
        <v>75.88</v>
      </c>
      <c r="E1415">
        <v>12</v>
      </c>
      <c r="F1415">
        <v>-2.79</v>
      </c>
    </row>
    <row r="1416" spans="1:6" x14ac:dyDescent="0.2">
      <c r="A1416" t="s">
        <v>14</v>
      </c>
      <c r="B1416">
        <v>74</v>
      </c>
      <c r="C1416" s="5">
        <v>-153.00998999999999</v>
      </c>
      <c r="D1416" s="5">
        <v>77.796000000000006</v>
      </c>
      <c r="E1416">
        <v>12</v>
      </c>
      <c r="F1416">
        <v>-2.67</v>
      </c>
    </row>
    <row r="1417" spans="1:6" x14ac:dyDescent="0.2">
      <c r="A1417" t="s">
        <v>14</v>
      </c>
      <c r="B1417">
        <v>88</v>
      </c>
      <c r="C1417" s="5">
        <v>-161.84</v>
      </c>
      <c r="D1417" s="5">
        <v>77.227000000000004</v>
      </c>
      <c r="E1417">
        <v>12</v>
      </c>
      <c r="F1417">
        <v>-2.44</v>
      </c>
    </row>
    <row r="1418" spans="1:6" x14ac:dyDescent="0.2">
      <c r="A1418" t="s">
        <v>5</v>
      </c>
      <c r="B1418">
        <v>14020</v>
      </c>
      <c r="C1418" s="5">
        <v>-150.10001</v>
      </c>
      <c r="D1418" s="5">
        <v>80.019000000000005</v>
      </c>
      <c r="E1418">
        <v>12</v>
      </c>
      <c r="F1418">
        <v>-2.41</v>
      </c>
    </row>
    <row r="1419" spans="1:6" x14ac:dyDescent="0.2">
      <c r="A1419" t="s">
        <v>27</v>
      </c>
      <c r="B1419">
        <v>16</v>
      </c>
      <c r="C1419" s="5">
        <v>-60.807189999999999</v>
      </c>
      <c r="D1419" s="5">
        <v>66.691699999999997</v>
      </c>
      <c r="E1419">
        <v>12</v>
      </c>
      <c r="F1419">
        <v>-2.29</v>
      </c>
    </row>
    <row r="1420" spans="1:6" x14ac:dyDescent="0.2">
      <c r="A1420" t="s">
        <v>6</v>
      </c>
      <c r="B1420">
        <v>10021</v>
      </c>
      <c r="C1420" s="5">
        <v>-73.661010000000005</v>
      </c>
      <c r="D1420" s="5">
        <v>78.332999999999998</v>
      </c>
      <c r="E1420">
        <v>12</v>
      </c>
      <c r="F1420">
        <v>-2.2570000000000001</v>
      </c>
    </row>
    <row r="1421" spans="1:6" x14ac:dyDescent="0.2">
      <c r="A1421" t="s">
        <v>14</v>
      </c>
      <c r="B1421">
        <v>18</v>
      </c>
      <c r="C1421" s="5">
        <v>177.37</v>
      </c>
      <c r="D1421" s="5">
        <v>77.984999999999999</v>
      </c>
      <c r="E1421">
        <v>12</v>
      </c>
      <c r="F1421">
        <v>-2.21</v>
      </c>
    </row>
    <row r="1422" spans="1:6" x14ac:dyDescent="0.2">
      <c r="A1422" t="s">
        <v>6</v>
      </c>
      <c r="B1422">
        <v>10023</v>
      </c>
      <c r="C1422" s="5">
        <v>-74.505979999999994</v>
      </c>
      <c r="D1422" s="5">
        <v>78.331999999999994</v>
      </c>
      <c r="E1422">
        <v>12</v>
      </c>
      <c r="F1422">
        <v>-2.2029999999999998</v>
      </c>
    </row>
    <row r="1423" spans="1:6" x14ac:dyDescent="0.2">
      <c r="A1423" t="s">
        <v>20</v>
      </c>
      <c r="B1423">
        <v>25</v>
      </c>
      <c r="C1423" s="5">
        <v>-60.81</v>
      </c>
      <c r="D1423" s="5">
        <v>66.693299999999994</v>
      </c>
      <c r="E1423">
        <v>12</v>
      </c>
      <c r="F1423">
        <v>-2.12</v>
      </c>
    </row>
    <row r="1424" spans="1:6" x14ac:dyDescent="0.2">
      <c r="A1424" t="s">
        <v>14</v>
      </c>
      <c r="B1424">
        <v>54</v>
      </c>
      <c r="C1424" s="5">
        <v>-160.86000000000001</v>
      </c>
      <c r="D1424" s="5">
        <v>79.272000000000006</v>
      </c>
      <c r="E1424">
        <v>12</v>
      </c>
      <c r="F1424">
        <v>-2.0699999999999998</v>
      </c>
    </row>
    <row r="1425" spans="1:6" x14ac:dyDescent="0.2">
      <c r="A1425" t="s">
        <v>6</v>
      </c>
      <c r="B1425">
        <v>10019</v>
      </c>
      <c r="C1425" s="5">
        <v>-81.312989999999999</v>
      </c>
      <c r="D1425" s="5">
        <v>75.981999999999999</v>
      </c>
      <c r="E1425">
        <v>12</v>
      </c>
      <c r="F1425">
        <v>-2.069</v>
      </c>
    </row>
    <row r="1426" spans="1:6" x14ac:dyDescent="0.2">
      <c r="A1426" t="s">
        <v>20</v>
      </c>
      <c r="B1426">
        <v>71</v>
      </c>
      <c r="C1426" s="5">
        <v>-62.766689999999997</v>
      </c>
      <c r="D1426" s="5">
        <v>67.623699999999999</v>
      </c>
      <c r="E1426">
        <v>12</v>
      </c>
      <c r="F1426">
        <v>-2.02</v>
      </c>
    </row>
    <row r="1427" spans="1:6" x14ac:dyDescent="0.2">
      <c r="A1427" t="s">
        <v>20</v>
      </c>
      <c r="B1427">
        <v>74</v>
      </c>
      <c r="C1427" s="5">
        <v>-62.362209999999997</v>
      </c>
      <c r="D1427" s="5">
        <v>67.767700000000005</v>
      </c>
      <c r="E1427">
        <v>12</v>
      </c>
      <c r="F1427">
        <v>-1.96</v>
      </c>
    </row>
    <row r="1428" spans="1:6" x14ac:dyDescent="0.2">
      <c r="A1428" t="s">
        <v>20</v>
      </c>
      <c r="B1428">
        <v>72</v>
      </c>
      <c r="C1428" s="5">
        <v>-62.607999999999997</v>
      </c>
      <c r="D1428" s="5">
        <v>67.676299999999998</v>
      </c>
      <c r="E1428">
        <v>12</v>
      </c>
      <c r="F1428">
        <v>-1.94</v>
      </c>
    </row>
    <row r="1429" spans="1:6" x14ac:dyDescent="0.2">
      <c r="A1429" t="s">
        <v>23</v>
      </c>
      <c r="B1429">
        <v>18</v>
      </c>
      <c r="C1429" s="5">
        <v>-60.8063</v>
      </c>
      <c r="D1429" s="5">
        <v>66.690200000000004</v>
      </c>
      <c r="E1429">
        <v>12</v>
      </c>
      <c r="F1429">
        <v>-1.93</v>
      </c>
    </row>
    <row r="1430" spans="1:6" x14ac:dyDescent="0.2">
      <c r="A1430" t="s">
        <v>27</v>
      </c>
      <c r="B1430">
        <v>12</v>
      </c>
      <c r="C1430" s="5">
        <v>-59.060789999999997</v>
      </c>
      <c r="D1430" s="5">
        <v>66.849299999999999</v>
      </c>
      <c r="E1430">
        <v>12</v>
      </c>
      <c r="F1430">
        <v>-1.9</v>
      </c>
    </row>
    <row r="1431" spans="1:6" x14ac:dyDescent="0.2">
      <c r="A1431" t="s">
        <v>38</v>
      </c>
      <c r="B1431">
        <v>16017</v>
      </c>
      <c r="C1431" s="5">
        <v>-152.05000000000001</v>
      </c>
      <c r="D1431" s="5">
        <v>71.397999999999996</v>
      </c>
      <c r="E1431">
        <v>12</v>
      </c>
      <c r="F1431">
        <v>-1.8919999999999999</v>
      </c>
    </row>
    <row r="1432" spans="1:6" x14ac:dyDescent="0.2">
      <c r="A1432" t="s">
        <v>12</v>
      </c>
      <c r="B1432">
        <v>30</v>
      </c>
      <c r="C1432" s="5">
        <v>-59.623289999999997</v>
      </c>
      <c r="D1432" s="5">
        <v>66.825500000000005</v>
      </c>
      <c r="E1432">
        <v>12</v>
      </c>
      <c r="F1432">
        <v>-1.89</v>
      </c>
    </row>
    <row r="1433" spans="1:6" x14ac:dyDescent="0.2">
      <c r="A1433" t="s">
        <v>27</v>
      </c>
      <c r="B1433">
        <v>15</v>
      </c>
      <c r="C1433" s="5">
        <v>-60.471499999999999</v>
      </c>
      <c r="D1433" s="5">
        <v>66.731499999999997</v>
      </c>
      <c r="E1433">
        <v>12</v>
      </c>
      <c r="F1433">
        <v>-1.88</v>
      </c>
    </row>
    <row r="1434" spans="1:6" x14ac:dyDescent="0.2">
      <c r="A1434" t="s">
        <v>20</v>
      </c>
      <c r="B1434">
        <v>31</v>
      </c>
      <c r="C1434" s="5">
        <v>-57.6723</v>
      </c>
      <c r="D1434" s="5">
        <v>66.979200000000006</v>
      </c>
      <c r="E1434">
        <v>12</v>
      </c>
      <c r="F1434">
        <v>-1.87</v>
      </c>
    </row>
    <row r="1435" spans="1:6" x14ac:dyDescent="0.2">
      <c r="A1435" t="s">
        <v>24</v>
      </c>
      <c r="B1435">
        <v>29</v>
      </c>
      <c r="C1435" s="5">
        <v>-61.498690000000003</v>
      </c>
      <c r="D1435" s="5">
        <v>68.165499999999994</v>
      </c>
      <c r="E1435">
        <v>12</v>
      </c>
      <c r="F1435">
        <v>-1.82</v>
      </c>
    </row>
    <row r="1436" spans="1:6" x14ac:dyDescent="0.2">
      <c r="A1436" t="s">
        <v>22</v>
      </c>
      <c r="B1436">
        <v>26</v>
      </c>
      <c r="C1436" s="5">
        <v>-62.057310000000001</v>
      </c>
      <c r="D1436" s="5">
        <v>67.918300000000002</v>
      </c>
      <c r="E1436">
        <v>12</v>
      </c>
      <c r="F1436">
        <v>-1.78</v>
      </c>
    </row>
    <row r="1437" spans="1:6" x14ac:dyDescent="0.2">
      <c r="A1437" t="s">
        <v>40</v>
      </c>
      <c r="B1437">
        <v>1</v>
      </c>
      <c r="C1437" s="5">
        <v>-67.024990000000003</v>
      </c>
      <c r="D1437" s="5">
        <v>72.753</v>
      </c>
      <c r="E1437">
        <v>12</v>
      </c>
      <c r="F1437">
        <v>-1.75</v>
      </c>
    </row>
    <row r="1438" spans="1:6" x14ac:dyDescent="0.2">
      <c r="A1438" t="s">
        <v>27</v>
      </c>
      <c r="B1438">
        <v>14</v>
      </c>
      <c r="C1438" s="5">
        <v>-60.070309999999999</v>
      </c>
      <c r="D1438" s="5">
        <v>66.760800000000003</v>
      </c>
      <c r="E1438">
        <v>12</v>
      </c>
      <c r="F1438">
        <v>-1.62</v>
      </c>
    </row>
    <row r="1439" spans="1:6" x14ac:dyDescent="0.2">
      <c r="A1439" t="s">
        <v>22</v>
      </c>
      <c r="B1439">
        <v>10</v>
      </c>
      <c r="C1439" s="5">
        <v>-55.819490000000002</v>
      </c>
      <c r="D1439" s="5">
        <v>67.161000000000001</v>
      </c>
      <c r="E1439">
        <v>12</v>
      </c>
      <c r="F1439">
        <v>-1.46</v>
      </c>
    </row>
    <row r="1440" spans="1:6" x14ac:dyDescent="0.2">
      <c r="A1440" t="s">
        <v>27</v>
      </c>
      <c r="B1440">
        <v>35</v>
      </c>
      <c r="C1440" s="5">
        <v>-59.340699999999998</v>
      </c>
      <c r="D1440" s="5">
        <v>68.539199999999994</v>
      </c>
      <c r="E1440">
        <v>12</v>
      </c>
      <c r="F1440">
        <v>-1.37</v>
      </c>
    </row>
    <row r="1441" spans="1:6" x14ac:dyDescent="0.2">
      <c r="A1441" t="s">
        <v>27</v>
      </c>
      <c r="B1441">
        <v>9</v>
      </c>
      <c r="C1441" s="5">
        <v>-57.363799999999998</v>
      </c>
      <c r="D1441" s="5">
        <v>67.018799999999999</v>
      </c>
      <c r="E1441">
        <v>12</v>
      </c>
      <c r="F1441">
        <v>-1.33</v>
      </c>
    </row>
    <row r="1442" spans="1:6" x14ac:dyDescent="0.2">
      <c r="A1442" t="s">
        <v>27</v>
      </c>
      <c r="B1442">
        <v>5</v>
      </c>
      <c r="C1442" s="5">
        <v>-55.822809999999997</v>
      </c>
      <c r="D1442" s="5">
        <v>67.161500000000004</v>
      </c>
      <c r="E1442">
        <v>12</v>
      </c>
      <c r="F1442">
        <v>-1.25</v>
      </c>
    </row>
    <row r="1443" spans="1:6" x14ac:dyDescent="0.2">
      <c r="A1443" t="s">
        <v>24</v>
      </c>
      <c r="B1443">
        <v>11</v>
      </c>
      <c r="C1443" s="5">
        <v>-57.039700000000003</v>
      </c>
      <c r="D1443" s="5">
        <v>67.035799999999995</v>
      </c>
      <c r="E1443">
        <v>12</v>
      </c>
      <c r="F1443">
        <v>-1.06</v>
      </c>
    </row>
    <row r="1444" spans="1:6" x14ac:dyDescent="0.2">
      <c r="A1444" t="s">
        <v>20</v>
      </c>
      <c r="B1444">
        <v>34</v>
      </c>
      <c r="C1444" s="5">
        <v>-56.674320000000002</v>
      </c>
      <c r="D1444" s="5">
        <v>67.066000000000003</v>
      </c>
      <c r="E1444">
        <v>12</v>
      </c>
      <c r="F1444">
        <v>-0.89</v>
      </c>
    </row>
    <row r="1445" spans="1:6" x14ac:dyDescent="0.2">
      <c r="A1445" t="s">
        <v>20</v>
      </c>
      <c r="B1445">
        <v>35</v>
      </c>
      <c r="C1445" s="5">
        <v>-56.307980000000001</v>
      </c>
      <c r="D1445" s="5">
        <v>67.106300000000005</v>
      </c>
      <c r="E1445">
        <v>12</v>
      </c>
      <c r="F1445">
        <v>-0.84</v>
      </c>
    </row>
    <row r="1446" spans="1:6" x14ac:dyDescent="0.2">
      <c r="A1446" t="s">
        <v>25</v>
      </c>
      <c r="B1446">
        <v>8</v>
      </c>
      <c r="C1446" s="5">
        <v>-57.038789999999999</v>
      </c>
      <c r="D1446" s="5">
        <v>67.039199999999994</v>
      </c>
      <c r="E1446">
        <v>12</v>
      </c>
      <c r="F1446">
        <v>-0.65</v>
      </c>
    </row>
    <row r="1447" spans="1:6" x14ac:dyDescent="0.2">
      <c r="A1447" t="s">
        <v>37</v>
      </c>
      <c r="B1447">
        <v>220</v>
      </c>
      <c r="C1447" s="5">
        <v>24.966999999999999</v>
      </c>
      <c r="D1447" s="5">
        <v>74</v>
      </c>
      <c r="E1447">
        <v>12</v>
      </c>
      <c r="F1447">
        <v>0.49</v>
      </c>
    </row>
    <row r="1448" spans="1:6" x14ac:dyDescent="0.2">
      <c r="A1448" t="s">
        <v>26</v>
      </c>
      <c r="B1448">
        <v>70</v>
      </c>
      <c r="C1448" s="5">
        <v>112.69</v>
      </c>
      <c r="D1448" s="5">
        <v>78.754999999999995</v>
      </c>
      <c r="E1448">
        <v>12.566000000000001</v>
      </c>
      <c r="F1448">
        <v>-0.99</v>
      </c>
    </row>
    <row r="1449" spans="1:6" x14ac:dyDescent="0.2">
      <c r="A1449" t="s">
        <v>11</v>
      </c>
      <c r="B1449">
        <v>26044</v>
      </c>
      <c r="C1449" s="5">
        <v>-128.32001</v>
      </c>
      <c r="D1449" s="5">
        <v>71.108000000000004</v>
      </c>
      <c r="E1449">
        <v>13</v>
      </c>
      <c r="F1449">
        <v>-4.17</v>
      </c>
    </row>
    <row r="1450" spans="1:6" x14ac:dyDescent="0.2">
      <c r="A1450" t="s">
        <v>16</v>
      </c>
      <c r="B1450">
        <v>19018</v>
      </c>
      <c r="C1450" s="5">
        <v>-140.05000000000001</v>
      </c>
      <c r="D1450" s="5">
        <v>70.581999999999994</v>
      </c>
      <c r="E1450">
        <v>13</v>
      </c>
      <c r="F1450">
        <v>-4.093</v>
      </c>
    </row>
    <row r="1451" spans="1:6" x14ac:dyDescent="0.2">
      <c r="A1451" t="s">
        <v>14</v>
      </c>
      <c r="B1451">
        <v>28</v>
      </c>
      <c r="C1451" s="5">
        <v>-179</v>
      </c>
      <c r="D1451" s="5">
        <v>79.995999999999995</v>
      </c>
      <c r="E1451">
        <v>13</v>
      </c>
      <c r="F1451">
        <v>-4.04</v>
      </c>
    </row>
    <row r="1452" spans="1:6" x14ac:dyDescent="0.2">
      <c r="A1452" t="s">
        <v>14</v>
      </c>
      <c r="B1452">
        <v>26</v>
      </c>
      <c r="C1452" s="5">
        <v>178.72</v>
      </c>
      <c r="D1452" s="5">
        <v>79.893000000000001</v>
      </c>
      <c r="E1452">
        <v>13</v>
      </c>
      <c r="F1452">
        <v>-4.01</v>
      </c>
    </row>
    <row r="1453" spans="1:6" x14ac:dyDescent="0.2">
      <c r="A1453" t="s">
        <v>14</v>
      </c>
      <c r="B1453">
        <v>29</v>
      </c>
      <c r="C1453" s="5">
        <v>-178.66</v>
      </c>
      <c r="D1453" s="5">
        <v>80.007999999999996</v>
      </c>
      <c r="E1453">
        <v>13</v>
      </c>
      <c r="F1453">
        <v>-4.01</v>
      </c>
    </row>
    <row r="1454" spans="1:6" x14ac:dyDescent="0.2">
      <c r="A1454" t="s">
        <v>14</v>
      </c>
      <c r="B1454">
        <v>25</v>
      </c>
      <c r="C1454" s="5">
        <v>177.71001000000001</v>
      </c>
      <c r="D1454" s="5">
        <v>79.75</v>
      </c>
      <c r="E1454">
        <v>13</v>
      </c>
      <c r="F1454">
        <v>-3.96</v>
      </c>
    </row>
    <row r="1455" spans="1:6" x14ac:dyDescent="0.2">
      <c r="A1455" t="s">
        <v>14</v>
      </c>
      <c r="B1455">
        <v>24</v>
      </c>
      <c r="C1455" s="5">
        <v>177.14999</v>
      </c>
      <c r="D1455" s="5">
        <v>79.783000000000001</v>
      </c>
      <c r="E1455">
        <v>13</v>
      </c>
      <c r="F1455">
        <v>-3.92</v>
      </c>
    </row>
    <row r="1456" spans="1:6" x14ac:dyDescent="0.2">
      <c r="A1456" t="s">
        <v>8</v>
      </c>
      <c r="B1456">
        <v>32046</v>
      </c>
      <c r="C1456" s="5">
        <v>-127.08</v>
      </c>
      <c r="D1456" s="5">
        <v>71.515000000000001</v>
      </c>
      <c r="E1456">
        <v>13</v>
      </c>
      <c r="F1456">
        <v>-3.85</v>
      </c>
    </row>
    <row r="1457" spans="1:6" x14ac:dyDescent="0.2">
      <c r="A1457" t="s">
        <v>14</v>
      </c>
      <c r="B1457">
        <v>30</v>
      </c>
      <c r="C1457" s="5">
        <v>-176.94</v>
      </c>
      <c r="D1457" s="5">
        <v>80.016000000000005</v>
      </c>
      <c r="E1457">
        <v>13</v>
      </c>
      <c r="F1457">
        <v>-3.84</v>
      </c>
    </row>
    <row r="1458" spans="1:6" x14ac:dyDescent="0.2">
      <c r="A1458" t="s">
        <v>13</v>
      </c>
      <c r="B1458">
        <v>24001</v>
      </c>
      <c r="C1458" s="5">
        <v>-127.75999</v>
      </c>
      <c r="D1458" s="5">
        <v>71.031999999999996</v>
      </c>
      <c r="E1458">
        <v>13</v>
      </c>
      <c r="F1458">
        <v>-3.778</v>
      </c>
    </row>
    <row r="1459" spans="1:6" x14ac:dyDescent="0.2">
      <c r="A1459" t="s">
        <v>11</v>
      </c>
      <c r="B1459">
        <v>26051</v>
      </c>
      <c r="C1459" s="5">
        <v>-125.8</v>
      </c>
      <c r="D1459" s="5">
        <v>71.117999999999995</v>
      </c>
      <c r="E1459">
        <v>13</v>
      </c>
      <c r="F1459">
        <v>-3.75</v>
      </c>
    </row>
    <row r="1460" spans="1:6" x14ac:dyDescent="0.2">
      <c r="A1460" t="s">
        <v>11</v>
      </c>
      <c r="B1460">
        <v>26004</v>
      </c>
      <c r="C1460" s="5">
        <v>-133.88</v>
      </c>
      <c r="D1460" s="5">
        <v>70.923000000000002</v>
      </c>
      <c r="E1460">
        <v>13</v>
      </c>
      <c r="F1460">
        <v>-3.72</v>
      </c>
    </row>
    <row r="1461" spans="1:6" x14ac:dyDescent="0.2">
      <c r="A1461" t="s">
        <v>14</v>
      </c>
      <c r="B1461">
        <v>107</v>
      </c>
      <c r="C1461" s="5">
        <v>-157.12</v>
      </c>
      <c r="D1461" s="5">
        <v>74.504000000000005</v>
      </c>
      <c r="E1461">
        <v>13</v>
      </c>
      <c r="F1461">
        <v>-3.7</v>
      </c>
    </row>
    <row r="1462" spans="1:6" x14ac:dyDescent="0.2">
      <c r="A1462" t="s">
        <v>8</v>
      </c>
      <c r="B1462">
        <v>32041</v>
      </c>
      <c r="C1462" s="5">
        <v>-125.84</v>
      </c>
      <c r="D1462" s="5">
        <v>71.123000000000005</v>
      </c>
      <c r="E1462">
        <v>13</v>
      </c>
      <c r="F1462">
        <v>-3.64</v>
      </c>
    </row>
    <row r="1463" spans="1:6" x14ac:dyDescent="0.2">
      <c r="A1463" t="s">
        <v>14</v>
      </c>
      <c r="B1463">
        <v>111</v>
      </c>
      <c r="C1463" s="5">
        <v>-157.97999999999999</v>
      </c>
      <c r="D1463" s="5">
        <v>74.665999999999997</v>
      </c>
      <c r="E1463">
        <v>13</v>
      </c>
      <c r="F1463">
        <v>-3.61</v>
      </c>
    </row>
    <row r="1464" spans="1:6" x14ac:dyDescent="0.2">
      <c r="A1464" t="s">
        <v>8</v>
      </c>
      <c r="B1464">
        <v>32057</v>
      </c>
      <c r="C1464" s="5">
        <v>-124.84</v>
      </c>
      <c r="D1464" s="5">
        <v>70.320999999999998</v>
      </c>
      <c r="E1464">
        <v>13</v>
      </c>
      <c r="F1464">
        <v>-3.57</v>
      </c>
    </row>
    <row r="1465" spans="1:6" x14ac:dyDescent="0.2">
      <c r="A1465" t="s">
        <v>14</v>
      </c>
      <c r="B1465">
        <v>31</v>
      </c>
      <c r="C1465" s="5">
        <v>-175.13</v>
      </c>
      <c r="D1465" s="5">
        <v>80.06</v>
      </c>
      <c r="E1465">
        <v>13</v>
      </c>
      <c r="F1465">
        <v>-3.32</v>
      </c>
    </row>
    <row r="1466" spans="1:6" x14ac:dyDescent="0.2">
      <c r="A1466" t="s">
        <v>18</v>
      </c>
      <c r="B1466">
        <v>29</v>
      </c>
      <c r="C1466" s="5">
        <v>-158.22</v>
      </c>
      <c r="D1466" s="5">
        <v>72.881</v>
      </c>
      <c r="E1466">
        <v>13</v>
      </c>
      <c r="F1466">
        <v>-3.25</v>
      </c>
    </row>
    <row r="1467" spans="1:6" x14ac:dyDescent="0.2">
      <c r="A1467" t="s">
        <v>14</v>
      </c>
      <c r="B1467">
        <v>23</v>
      </c>
      <c r="C1467" s="5">
        <v>175.8</v>
      </c>
      <c r="D1467" s="5">
        <v>79.795000000000002</v>
      </c>
      <c r="E1467">
        <v>13</v>
      </c>
      <c r="F1467">
        <v>-3.18</v>
      </c>
    </row>
    <row r="1468" spans="1:6" x14ac:dyDescent="0.2">
      <c r="A1468" t="s">
        <v>14</v>
      </c>
      <c r="B1468">
        <v>22</v>
      </c>
      <c r="C1468" s="5">
        <v>175.11</v>
      </c>
      <c r="D1468" s="5">
        <v>79.846999999999994</v>
      </c>
      <c r="E1468">
        <v>13</v>
      </c>
      <c r="F1468">
        <v>-3.06</v>
      </c>
    </row>
    <row r="1469" spans="1:6" x14ac:dyDescent="0.2">
      <c r="A1469" t="s">
        <v>14</v>
      </c>
      <c r="B1469">
        <v>83</v>
      </c>
      <c r="C1469" s="5">
        <v>-158.61000000000001</v>
      </c>
      <c r="D1469" s="5">
        <v>76.953999999999994</v>
      </c>
      <c r="E1469">
        <v>13</v>
      </c>
      <c r="F1469">
        <v>-3.01</v>
      </c>
    </row>
    <row r="1470" spans="1:6" x14ac:dyDescent="0.2">
      <c r="A1470" t="s">
        <v>14</v>
      </c>
      <c r="B1470">
        <v>20</v>
      </c>
      <c r="C1470" s="5">
        <v>175</v>
      </c>
      <c r="D1470" s="5">
        <v>78.956000000000003</v>
      </c>
      <c r="E1470">
        <v>13</v>
      </c>
      <c r="F1470">
        <v>-2.99</v>
      </c>
    </row>
    <row r="1471" spans="1:6" x14ac:dyDescent="0.2">
      <c r="A1471" t="s">
        <v>14</v>
      </c>
      <c r="B1471">
        <v>32</v>
      </c>
      <c r="C1471" s="5">
        <v>-173.35001</v>
      </c>
      <c r="D1471" s="5">
        <v>80.11</v>
      </c>
      <c r="E1471">
        <v>13</v>
      </c>
      <c r="F1471">
        <v>-2.97</v>
      </c>
    </row>
    <row r="1472" spans="1:6" x14ac:dyDescent="0.2">
      <c r="A1472" t="s">
        <v>14</v>
      </c>
      <c r="B1472">
        <v>95</v>
      </c>
      <c r="C1472" s="5">
        <v>-167.89999</v>
      </c>
      <c r="D1472" s="5">
        <v>77.209000000000003</v>
      </c>
      <c r="E1472">
        <v>13</v>
      </c>
      <c r="F1472">
        <v>-2.72</v>
      </c>
    </row>
    <row r="1473" spans="1:6" x14ac:dyDescent="0.2">
      <c r="A1473" t="s">
        <v>14</v>
      </c>
      <c r="B1473">
        <v>76</v>
      </c>
      <c r="C1473" s="5">
        <v>-152.35001</v>
      </c>
      <c r="D1473" s="5">
        <v>77.674999999999997</v>
      </c>
      <c r="E1473">
        <v>13</v>
      </c>
      <c r="F1473">
        <v>-2.71</v>
      </c>
    </row>
    <row r="1474" spans="1:6" x14ac:dyDescent="0.2">
      <c r="A1474" t="s">
        <v>14</v>
      </c>
      <c r="B1474">
        <v>98</v>
      </c>
      <c r="C1474" s="5">
        <v>-169.34</v>
      </c>
      <c r="D1474" s="5">
        <v>77.135999999999996</v>
      </c>
      <c r="E1474">
        <v>13</v>
      </c>
      <c r="F1474">
        <v>-2.67</v>
      </c>
    </row>
    <row r="1475" spans="1:6" x14ac:dyDescent="0.2">
      <c r="A1475" t="s">
        <v>14</v>
      </c>
      <c r="B1475">
        <v>125</v>
      </c>
      <c r="C1475" s="5">
        <v>-171.28998999999999</v>
      </c>
      <c r="D1475" s="5">
        <v>75.697999999999993</v>
      </c>
      <c r="E1475">
        <v>13</v>
      </c>
      <c r="F1475">
        <v>-2.64</v>
      </c>
    </row>
    <row r="1476" spans="1:6" x14ac:dyDescent="0.2">
      <c r="A1476" t="s">
        <v>14</v>
      </c>
      <c r="B1476">
        <v>97</v>
      </c>
      <c r="C1476" s="5">
        <v>-168.92999</v>
      </c>
      <c r="D1476" s="5">
        <v>77.141999999999996</v>
      </c>
      <c r="E1476">
        <v>13</v>
      </c>
      <c r="F1476">
        <v>-2.59</v>
      </c>
    </row>
    <row r="1477" spans="1:6" x14ac:dyDescent="0.2">
      <c r="A1477" t="s">
        <v>24</v>
      </c>
      <c r="B1477">
        <v>21</v>
      </c>
      <c r="C1477" s="5">
        <v>-62.76529</v>
      </c>
      <c r="D1477" s="5">
        <v>67.623699999999999</v>
      </c>
      <c r="E1477">
        <v>13</v>
      </c>
      <c r="F1477">
        <v>-2.5</v>
      </c>
    </row>
    <row r="1478" spans="1:6" x14ac:dyDescent="0.2">
      <c r="A1478" t="s">
        <v>14</v>
      </c>
      <c r="B1478">
        <v>89</v>
      </c>
      <c r="C1478" s="5">
        <v>-162.16</v>
      </c>
      <c r="D1478" s="5">
        <v>77.231999999999999</v>
      </c>
      <c r="E1478">
        <v>13</v>
      </c>
      <c r="F1478">
        <v>-2.46</v>
      </c>
    </row>
    <row r="1479" spans="1:6" x14ac:dyDescent="0.2">
      <c r="A1479" t="s">
        <v>14</v>
      </c>
      <c r="B1479">
        <v>17</v>
      </c>
      <c r="C1479" s="5">
        <v>177.92</v>
      </c>
      <c r="D1479" s="5">
        <v>77.581999999999994</v>
      </c>
      <c r="E1479">
        <v>13</v>
      </c>
      <c r="F1479">
        <v>-2.2400000000000002</v>
      </c>
    </row>
    <row r="1480" spans="1:6" x14ac:dyDescent="0.2">
      <c r="A1480" t="s">
        <v>22</v>
      </c>
      <c r="B1480">
        <v>5</v>
      </c>
      <c r="C1480" s="5">
        <v>-60.97269</v>
      </c>
      <c r="D1480" s="5">
        <v>66.675700000000006</v>
      </c>
      <c r="E1480">
        <v>13</v>
      </c>
      <c r="F1480">
        <v>-2.2400000000000002</v>
      </c>
    </row>
    <row r="1481" spans="1:6" x14ac:dyDescent="0.2">
      <c r="A1481" t="s">
        <v>24</v>
      </c>
      <c r="B1481">
        <v>24</v>
      </c>
      <c r="C1481" s="5">
        <v>-62.360500000000002</v>
      </c>
      <c r="D1481" s="5">
        <v>67.769499999999994</v>
      </c>
      <c r="E1481">
        <v>13</v>
      </c>
      <c r="F1481">
        <v>-2.14</v>
      </c>
    </row>
    <row r="1482" spans="1:6" x14ac:dyDescent="0.2">
      <c r="A1482" t="s">
        <v>24</v>
      </c>
      <c r="B1482">
        <v>22</v>
      </c>
      <c r="C1482" s="5">
        <v>-62.610689999999998</v>
      </c>
      <c r="D1482" s="5">
        <v>67.676199999999994</v>
      </c>
      <c r="E1482">
        <v>13</v>
      </c>
      <c r="F1482">
        <v>-2.12</v>
      </c>
    </row>
    <row r="1483" spans="1:6" x14ac:dyDescent="0.2">
      <c r="A1483" t="s">
        <v>14</v>
      </c>
      <c r="B1483">
        <v>19</v>
      </c>
      <c r="C1483" s="5">
        <v>176.22</v>
      </c>
      <c r="D1483" s="5">
        <v>78.691000000000003</v>
      </c>
      <c r="E1483">
        <v>13</v>
      </c>
      <c r="F1483">
        <v>-2.0699999999999998</v>
      </c>
    </row>
    <row r="1484" spans="1:6" x14ac:dyDescent="0.2">
      <c r="A1484" t="s">
        <v>24</v>
      </c>
      <c r="B1484">
        <v>26</v>
      </c>
      <c r="C1484" s="5">
        <v>-62.055210000000002</v>
      </c>
      <c r="D1484" s="5">
        <v>67.918300000000002</v>
      </c>
      <c r="E1484">
        <v>13</v>
      </c>
      <c r="F1484">
        <v>-2.0499999999999998</v>
      </c>
    </row>
    <row r="1485" spans="1:6" x14ac:dyDescent="0.2">
      <c r="A1485" t="s">
        <v>24</v>
      </c>
      <c r="B1485">
        <v>13</v>
      </c>
      <c r="C1485" s="5">
        <v>-59.621310000000001</v>
      </c>
      <c r="D1485" s="5">
        <v>66.825999999999993</v>
      </c>
      <c r="E1485">
        <v>13</v>
      </c>
      <c r="F1485">
        <v>-2.04</v>
      </c>
    </row>
    <row r="1486" spans="1:6" x14ac:dyDescent="0.2">
      <c r="A1486" t="s">
        <v>23</v>
      </c>
      <c r="B1486">
        <v>16</v>
      </c>
      <c r="C1486" s="5">
        <v>-60.140500000000003</v>
      </c>
      <c r="D1486" s="5">
        <v>66.757000000000005</v>
      </c>
      <c r="E1486">
        <v>13</v>
      </c>
      <c r="F1486">
        <v>-1.95</v>
      </c>
    </row>
    <row r="1487" spans="1:6" x14ac:dyDescent="0.2">
      <c r="A1487" t="s">
        <v>23</v>
      </c>
      <c r="B1487">
        <v>20</v>
      </c>
      <c r="C1487" s="5">
        <v>-60.98169</v>
      </c>
      <c r="D1487" s="5">
        <v>66.673199999999994</v>
      </c>
      <c r="E1487">
        <v>13</v>
      </c>
      <c r="F1487">
        <v>-1.89</v>
      </c>
    </row>
    <row r="1488" spans="1:6" x14ac:dyDescent="0.2">
      <c r="A1488" t="s">
        <v>22</v>
      </c>
      <c r="B1488">
        <v>9</v>
      </c>
      <c r="C1488" s="5">
        <v>-56.310699999999997</v>
      </c>
      <c r="D1488" s="5">
        <v>67.104200000000006</v>
      </c>
      <c r="E1488">
        <v>13</v>
      </c>
      <c r="F1488">
        <v>-1.58</v>
      </c>
    </row>
    <row r="1489" spans="1:6" x14ac:dyDescent="0.2">
      <c r="A1489" t="s">
        <v>22</v>
      </c>
      <c r="B1489">
        <v>8</v>
      </c>
      <c r="C1489" s="5">
        <v>-56.687010000000001</v>
      </c>
      <c r="D1489" s="5">
        <v>67.072000000000003</v>
      </c>
      <c r="E1489">
        <v>13</v>
      </c>
      <c r="F1489">
        <v>-1.1499999999999999</v>
      </c>
    </row>
    <row r="1490" spans="1:6" x14ac:dyDescent="0.2">
      <c r="A1490" t="s">
        <v>22</v>
      </c>
      <c r="B1490">
        <v>7</v>
      </c>
      <c r="C1490" s="5">
        <v>-57.049190000000003</v>
      </c>
      <c r="D1490" s="5">
        <v>67.034199999999998</v>
      </c>
      <c r="E1490">
        <v>13</v>
      </c>
      <c r="F1490">
        <v>-1.03</v>
      </c>
    </row>
    <row r="1491" spans="1:6" x14ac:dyDescent="0.2">
      <c r="A1491" t="s">
        <v>20</v>
      </c>
      <c r="B1491">
        <v>37</v>
      </c>
      <c r="C1491" s="5">
        <v>-55.812989999999999</v>
      </c>
      <c r="D1491" s="5">
        <v>67.162499999999994</v>
      </c>
      <c r="E1491">
        <v>13</v>
      </c>
      <c r="F1491">
        <v>-0.98</v>
      </c>
    </row>
    <row r="1492" spans="1:6" x14ac:dyDescent="0.2">
      <c r="A1492" t="s">
        <v>20</v>
      </c>
      <c r="B1492">
        <v>33</v>
      </c>
      <c r="C1492" s="5">
        <v>-57.037509999999997</v>
      </c>
      <c r="D1492" s="5">
        <v>67.038200000000003</v>
      </c>
      <c r="E1492">
        <v>13</v>
      </c>
      <c r="F1492">
        <v>-0.84</v>
      </c>
    </row>
    <row r="1493" spans="1:6" x14ac:dyDescent="0.2">
      <c r="A1493" t="s">
        <v>22</v>
      </c>
      <c r="B1493">
        <v>2</v>
      </c>
      <c r="C1493" s="5">
        <v>-60.070189999999997</v>
      </c>
      <c r="D1493" s="5">
        <v>66.760199999999998</v>
      </c>
      <c r="E1493">
        <v>13</v>
      </c>
      <c r="F1493">
        <v>0</v>
      </c>
    </row>
    <row r="1494" spans="1:6" x14ac:dyDescent="0.2">
      <c r="A1494" t="s">
        <v>37</v>
      </c>
      <c r="B1494">
        <v>114</v>
      </c>
      <c r="C1494" s="5">
        <v>7.9939999999999998</v>
      </c>
      <c r="D1494" s="5">
        <v>78.742000000000004</v>
      </c>
      <c r="E1494">
        <v>13</v>
      </c>
      <c r="F1494">
        <v>0.36</v>
      </c>
    </row>
    <row r="1495" spans="1:6" x14ac:dyDescent="0.2">
      <c r="A1495" t="s">
        <v>26</v>
      </c>
      <c r="B1495">
        <v>53</v>
      </c>
      <c r="C1495" s="5">
        <v>122.88</v>
      </c>
      <c r="D1495" s="5">
        <v>79.236999999999995</v>
      </c>
      <c r="E1495">
        <v>13.159000000000001</v>
      </c>
      <c r="F1495">
        <v>-0.41</v>
      </c>
    </row>
    <row r="1496" spans="1:6" x14ac:dyDescent="0.2">
      <c r="A1496" t="s">
        <v>26</v>
      </c>
      <c r="B1496">
        <v>60</v>
      </c>
      <c r="C1496" s="5">
        <v>118.45</v>
      </c>
      <c r="D1496" s="5">
        <v>77.546999999999997</v>
      </c>
      <c r="E1496">
        <v>13.259</v>
      </c>
      <c r="F1496">
        <v>-0.96</v>
      </c>
    </row>
    <row r="1497" spans="1:6" x14ac:dyDescent="0.2">
      <c r="A1497" t="s">
        <v>26</v>
      </c>
      <c r="B1497">
        <v>35</v>
      </c>
      <c r="C1497" s="5">
        <v>133.05000000000001</v>
      </c>
      <c r="D1497" s="5">
        <v>78.378</v>
      </c>
      <c r="E1497">
        <v>13.555</v>
      </c>
      <c r="F1497">
        <v>-1.1000000000000001</v>
      </c>
    </row>
    <row r="1498" spans="1:6" x14ac:dyDescent="0.2">
      <c r="A1498" t="s">
        <v>26</v>
      </c>
      <c r="B1498">
        <v>46</v>
      </c>
      <c r="C1498" s="5">
        <v>126.09</v>
      </c>
      <c r="D1498" s="5">
        <v>77.47</v>
      </c>
      <c r="E1498">
        <v>13.853</v>
      </c>
      <c r="F1498">
        <v>-1.38</v>
      </c>
    </row>
    <row r="1499" spans="1:6" x14ac:dyDescent="0.2">
      <c r="A1499" t="s">
        <v>11</v>
      </c>
      <c r="B1499">
        <v>26050</v>
      </c>
      <c r="C1499" s="5">
        <v>-125.17999</v>
      </c>
      <c r="D1499" s="5">
        <v>71.305999999999997</v>
      </c>
      <c r="E1499">
        <v>14</v>
      </c>
      <c r="F1499">
        <v>-4.1900000000000004</v>
      </c>
    </row>
    <row r="1500" spans="1:6" x14ac:dyDescent="0.2">
      <c r="A1500" t="s">
        <v>11</v>
      </c>
      <c r="B1500">
        <v>26036</v>
      </c>
      <c r="C1500" s="5">
        <v>-121.03</v>
      </c>
      <c r="D1500" s="5">
        <v>70.584000000000003</v>
      </c>
      <c r="E1500">
        <v>14</v>
      </c>
      <c r="F1500">
        <v>-4.12</v>
      </c>
    </row>
    <row r="1501" spans="1:6" x14ac:dyDescent="0.2">
      <c r="A1501" t="s">
        <v>14</v>
      </c>
      <c r="B1501">
        <v>21</v>
      </c>
      <c r="C1501" s="5">
        <v>174.25998999999999</v>
      </c>
      <c r="D1501" s="5">
        <v>79.195999999999998</v>
      </c>
      <c r="E1501">
        <v>14</v>
      </c>
      <c r="F1501">
        <v>-3.54</v>
      </c>
    </row>
    <row r="1502" spans="1:6" x14ac:dyDescent="0.2">
      <c r="A1502" t="s">
        <v>10</v>
      </c>
      <c r="B1502">
        <v>22057</v>
      </c>
      <c r="C1502" s="5">
        <v>-132.53</v>
      </c>
      <c r="D1502" s="5">
        <v>76.266000000000005</v>
      </c>
      <c r="E1502">
        <v>14</v>
      </c>
      <c r="F1502">
        <v>-3.5327999999999999</v>
      </c>
    </row>
    <row r="1503" spans="1:6" x14ac:dyDescent="0.2">
      <c r="A1503" t="s">
        <v>14</v>
      </c>
      <c r="B1503">
        <v>117</v>
      </c>
      <c r="C1503" s="5">
        <v>-162.28998999999999</v>
      </c>
      <c r="D1503" s="5">
        <v>75.42</v>
      </c>
      <c r="E1503">
        <v>14</v>
      </c>
      <c r="F1503">
        <v>-3.46</v>
      </c>
    </row>
    <row r="1504" spans="1:6" x14ac:dyDescent="0.2">
      <c r="A1504" t="s">
        <v>8</v>
      </c>
      <c r="B1504">
        <v>32005</v>
      </c>
      <c r="C1504" s="5">
        <v>-133.69</v>
      </c>
      <c r="D1504" s="5">
        <v>70.944000000000003</v>
      </c>
      <c r="E1504">
        <v>14</v>
      </c>
      <c r="F1504">
        <v>-3.38</v>
      </c>
    </row>
    <row r="1505" spans="1:6" x14ac:dyDescent="0.2">
      <c r="A1505" t="s">
        <v>13</v>
      </c>
      <c r="B1505">
        <v>24005</v>
      </c>
      <c r="C1505" s="5">
        <v>-136.00998999999999</v>
      </c>
      <c r="D1505" s="5">
        <v>72.867999999999995</v>
      </c>
      <c r="E1505">
        <v>14</v>
      </c>
      <c r="F1505">
        <v>-3.2559999999999998</v>
      </c>
    </row>
    <row r="1506" spans="1:6" x14ac:dyDescent="0.2">
      <c r="A1506" t="s">
        <v>17</v>
      </c>
      <c r="B1506">
        <v>14</v>
      </c>
      <c r="C1506" s="5">
        <v>-158.14999</v>
      </c>
      <c r="D1506" s="5">
        <v>73.099000000000004</v>
      </c>
      <c r="E1506">
        <v>14</v>
      </c>
      <c r="F1506">
        <v>-3.25</v>
      </c>
    </row>
    <row r="1507" spans="1:6" x14ac:dyDescent="0.2">
      <c r="A1507" t="s">
        <v>14</v>
      </c>
      <c r="B1507">
        <v>34</v>
      </c>
      <c r="C1507" s="5">
        <v>-170.10001</v>
      </c>
      <c r="D1507" s="5">
        <v>80.197999999999993</v>
      </c>
      <c r="E1507">
        <v>14</v>
      </c>
      <c r="F1507">
        <v>-3.11</v>
      </c>
    </row>
    <row r="1508" spans="1:6" x14ac:dyDescent="0.2">
      <c r="A1508" t="s">
        <v>14</v>
      </c>
      <c r="B1508">
        <v>4</v>
      </c>
      <c r="C1508" s="5">
        <v>-168.81</v>
      </c>
      <c r="D1508" s="5">
        <v>76.037000000000006</v>
      </c>
      <c r="E1508">
        <v>14</v>
      </c>
      <c r="F1508">
        <v>-3.04</v>
      </c>
    </row>
    <row r="1509" spans="1:6" x14ac:dyDescent="0.2">
      <c r="A1509" t="s">
        <v>14</v>
      </c>
      <c r="B1509">
        <v>33</v>
      </c>
      <c r="C1509" s="5">
        <v>-172.84</v>
      </c>
      <c r="D1509" s="5">
        <v>80.227999999999994</v>
      </c>
      <c r="E1509">
        <v>14</v>
      </c>
      <c r="F1509">
        <v>-2.95</v>
      </c>
    </row>
    <row r="1510" spans="1:6" x14ac:dyDescent="0.2">
      <c r="A1510" t="s">
        <v>14</v>
      </c>
      <c r="B1510">
        <v>12</v>
      </c>
      <c r="C1510" s="5">
        <v>-177.41</v>
      </c>
      <c r="D1510" s="5">
        <v>76.432000000000002</v>
      </c>
      <c r="E1510">
        <v>14</v>
      </c>
      <c r="F1510">
        <v>-2.42</v>
      </c>
    </row>
    <row r="1511" spans="1:6" x14ac:dyDescent="0.2">
      <c r="A1511" t="s">
        <v>14</v>
      </c>
      <c r="B1511">
        <v>47</v>
      </c>
      <c r="C1511" s="5">
        <v>-165.11</v>
      </c>
      <c r="D1511" s="5">
        <v>78.381</v>
      </c>
      <c r="E1511">
        <v>14</v>
      </c>
      <c r="F1511">
        <v>-2.33</v>
      </c>
    </row>
    <row r="1512" spans="1:6" x14ac:dyDescent="0.2">
      <c r="A1512" t="s">
        <v>14</v>
      </c>
      <c r="B1512">
        <v>14</v>
      </c>
      <c r="C1512" s="5">
        <v>175.86</v>
      </c>
      <c r="D1512" s="5">
        <v>76.524000000000001</v>
      </c>
      <c r="E1512">
        <v>14</v>
      </c>
      <c r="F1512">
        <v>-2.2400000000000002</v>
      </c>
    </row>
    <row r="1513" spans="1:6" x14ac:dyDescent="0.2">
      <c r="A1513" t="s">
        <v>14</v>
      </c>
      <c r="B1513">
        <v>45</v>
      </c>
      <c r="C1513" s="5">
        <v>-166.91</v>
      </c>
      <c r="D1513" s="5">
        <v>78.382000000000005</v>
      </c>
      <c r="E1513">
        <v>14</v>
      </c>
      <c r="F1513">
        <v>-2.2200000000000002</v>
      </c>
    </row>
    <row r="1514" spans="1:6" x14ac:dyDescent="0.2">
      <c r="A1514" t="s">
        <v>24</v>
      </c>
      <c r="B1514">
        <v>16</v>
      </c>
      <c r="C1514" s="5">
        <v>-60.810490000000001</v>
      </c>
      <c r="D1514" s="5">
        <v>66.692499999999995</v>
      </c>
      <c r="E1514">
        <v>14</v>
      </c>
      <c r="F1514">
        <v>-2.16</v>
      </c>
    </row>
    <row r="1515" spans="1:6" x14ac:dyDescent="0.2">
      <c r="A1515" t="s">
        <v>6</v>
      </c>
      <c r="B1515">
        <v>10008</v>
      </c>
      <c r="C1515" s="5">
        <v>-60.359009999999998</v>
      </c>
      <c r="D1515" s="5">
        <v>66.614000000000004</v>
      </c>
      <c r="E1515">
        <v>14</v>
      </c>
      <c r="F1515">
        <v>-2.153</v>
      </c>
    </row>
    <row r="1516" spans="1:6" x14ac:dyDescent="0.2">
      <c r="A1516" t="s">
        <v>24</v>
      </c>
      <c r="B1516">
        <v>17</v>
      </c>
      <c r="C1516" s="5">
        <v>-60.973509999999997</v>
      </c>
      <c r="D1516" s="5">
        <v>66.674499999999995</v>
      </c>
      <c r="E1516">
        <v>14</v>
      </c>
      <c r="F1516">
        <v>-2.11</v>
      </c>
    </row>
    <row r="1517" spans="1:6" x14ac:dyDescent="0.2">
      <c r="A1517" t="s">
        <v>24</v>
      </c>
      <c r="B1517">
        <v>12</v>
      </c>
      <c r="C1517" s="5">
        <v>-59.062989999999999</v>
      </c>
      <c r="D1517" s="5">
        <v>66.852999999999994</v>
      </c>
      <c r="E1517">
        <v>14</v>
      </c>
      <c r="F1517">
        <v>-2.0699999999999998</v>
      </c>
    </row>
    <row r="1518" spans="1:6" x14ac:dyDescent="0.2">
      <c r="A1518" t="s">
        <v>24</v>
      </c>
      <c r="B1518">
        <v>15</v>
      </c>
      <c r="C1518" s="5">
        <v>-60.482480000000002</v>
      </c>
      <c r="D1518" s="5">
        <v>66.728200000000001</v>
      </c>
      <c r="E1518">
        <v>14</v>
      </c>
      <c r="F1518">
        <v>-2.0699999999999998</v>
      </c>
    </row>
    <row r="1519" spans="1:6" x14ac:dyDescent="0.2">
      <c r="A1519" t="s">
        <v>24</v>
      </c>
      <c r="B1519">
        <v>12</v>
      </c>
      <c r="C1519" s="5">
        <v>-59.062989999999999</v>
      </c>
      <c r="D1519" s="5">
        <v>66.852999999999994</v>
      </c>
      <c r="E1519">
        <v>14</v>
      </c>
      <c r="F1519">
        <v>-2.0499999999999998</v>
      </c>
    </row>
    <row r="1520" spans="1:6" x14ac:dyDescent="0.2">
      <c r="A1520" t="s">
        <v>14</v>
      </c>
      <c r="B1520">
        <v>70</v>
      </c>
      <c r="C1520" s="5">
        <v>-154.78</v>
      </c>
      <c r="D1520" s="5">
        <v>78.328000000000003</v>
      </c>
      <c r="E1520">
        <v>14</v>
      </c>
      <c r="F1520">
        <v>-2.0299999999999998</v>
      </c>
    </row>
    <row r="1521" spans="1:6" x14ac:dyDescent="0.2">
      <c r="A1521" t="s">
        <v>6</v>
      </c>
      <c r="B1521">
        <v>10015</v>
      </c>
      <c r="C1521" s="5">
        <v>-64.666989999999998</v>
      </c>
      <c r="D1521" s="5">
        <v>72</v>
      </c>
      <c r="E1521">
        <v>14</v>
      </c>
      <c r="F1521">
        <v>-2.016</v>
      </c>
    </row>
    <row r="1522" spans="1:6" x14ac:dyDescent="0.2">
      <c r="A1522" t="s">
        <v>24</v>
      </c>
      <c r="B1522">
        <v>27</v>
      </c>
      <c r="C1522" s="5">
        <v>-61.771000000000001</v>
      </c>
      <c r="D1522" s="5">
        <v>68.047200000000004</v>
      </c>
      <c r="E1522">
        <v>14</v>
      </c>
      <c r="F1522">
        <v>-1.9</v>
      </c>
    </row>
    <row r="1523" spans="1:6" x14ac:dyDescent="0.2">
      <c r="A1523" t="s">
        <v>40</v>
      </c>
      <c r="B1523">
        <v>1</v>
      </c>
      <c r="C1523" s="5">
        <v>-67.024990000000003</v>
      </c>
      <c r="D1523" s="5">
        <v>72.753</v>
      </c>
      <c r="E1523">
        <v>14</v>
      </c>
      <c r="F1523">
        <v>-1.83</v>
      </c>
    </row>
    <row r="1524" spans="1:6" x14ac:dyDescent="0.2">
      <c r="A1524" t="s">
        <v>24</v>
      </c>
      <c r="B1524">
        <v>6</v>
      </c>
      <c r="C1524" s="5">
        <v>-56.3063</v>
      </c>
      <c r="D1524" s="5">
        <v>67.105199999999996</v>
      </c>
      <c r="E1524">
        <v>14</v>
      </c>
      <c r="F1524">
        <v>-1.28</v>
      </c>
    </row>
    <row r="1525" spans="1:6" x14ac:dyDescent="0.2">
      <c r="A1525" t="s">
        <v>22</v>
      </c>
      <c r="B1525">
        <v>18</v>
      </c>
      <c r="C1525" s="5">
        <v>-59.058500000000002</v>
      </c>
      <c r="D1525" s="5">
        <v>66.851699999999994</v>
      </c>
      <c r="E1525">
        <v>14</v>
      </c>
      <c r="F1525">
        <v>-1.27</v>
      </c>
    </row>
    <row r="1526" spans="1:6" x14ac:dyDescent="0.2">
      <c r="A1526" t="s">
        <v>24</v>
      </c>
      <c r="B1526">
        <v>7</v>
      </c>
      <c r="C1526" s="5">
        <v>-58.382689999999997</v>
      </c>
      <c r="D1526" s="5">
        <v>66.936300000000003</v>
      </c>
      <c r="E1526">
        <v>14</v>
      </c>
      <c r="F1526">
        <v>-1.26</v>
      </c>
    </row>
    <row r="1527" spans="1:6" x14ac:dyDescent="0.2">
      <c r="A1527" t="s">
        <v>24</v>
      </c>
      <c r="B1527">
        <v>10</v>
      </c>
      <c r="C1527" s="5">
        <v>-56.675199999999997</v>
      </c>
      <c r="D1527" s="5">
        <v>67.069199999999995</v>
      </c>
      <c r="E1527">
        <v>14</v>
      </c>
      <c r="F1527">
        <v>-1.23</v>
      </c>
    </row>
    <row r="1528" spans="1:6" x14ac:dyDescent="0.2">
      <c r="A1528" t="s">
        <v>40</v>
      </c>
      <c r="B1528">
        <v>213</v>
      </c>
      <c r="C1528" s="5">
        <v>-67.004999999999995</v>
      </c>
      <c r="D1528" s="5">
        <v>75.700999999999993</v>
      </c>
      <c r="E1528">
        <v>14</v>
      </c>
      <c r="F1528">
        <v>-1.21</v>
      </c>
    </row>
    <row r="1529" spans="1:6" x14ac:dyDescent="0.2">
      <c r="A1529" t="s">
        <v>22</v>
      </c>
      <c r="B1529">
        <v>30</v>
      </c>
      <c r="C1529" s="5">
        <v>-60.497190000000003</v>
      </c>
      <c r="D1529" s="5">
        <v>68.394800000000004</v>
      </c>
      <c r="E1529">
        <v>14</v>
      </c>
      <c r="F1529">
        <v>-1.18</v>
      </c>
    </row>
    <row r="1530" spans="1:6" x14ac:dyDescent="0.2">
      <c r="A1530" t="s">
        <v>40</v>
      </c>
      <c r="B1530">
        <v>212</v>
      </c>
      <c r="C1530" s="5">
        <v>-67.001009999999994</v>
      </c>
      <c r="D1530" s="5">
        <v>75.533000000000001</v>
      </c>
      <c r="E1530">
        <v>14</v>
      </c>
      <c r="F1530">
        <v>-1.1599999999999999</v>
      </c>
    </row>
    <row r="1531" spans="1:6" x14ac:dyDescent="0.2">
      <c r="A1531" t="s">
        <v>22</v>
      </c>
      <c r="B1531">
        <v>16</v>
      </c>
      <c r="C1531" s="5">
        <v>-57.673490000000001</v>
      </c>
      <c r="D1531" s="5">
        <v>66.98</v>
      </c>
      <c r="E1531">
        <v>14</v>
      </c>
      <c r="F1531">
        <v>-1.03</v>
      </c>
    </row>
    <row r="1532" spans="1:6" x14ac:dyDescent="0.2">
      <c r="A1532" t="s">
        <v>24</v>
      </c>
      <c r="B1532">
        <v>5</v>
      </c>
      <c r="C1532" s="5">
        <v>-55.820979999999999</v>
      </c>
      <c r="D1532" s="5">
        <v>67.160799999999995</v>
      </c>
      <c r="E1532">
        <v>14</v>
      </c>
      <c r="F1532">
        <v>-0.95</v>
      </c>
    </row>
    <row r="1533" spans="1:6" x14ac:dyDescent="0.2">
      <c r="A1533" t="s">
        <v>24</v>
      </c>
      <c r="B1533">
        <v>8</v>
      </c>
      <c r="C1533" s="5">
        <v>-57.675289999999997</v>
      </c>
      <c r="D1533" s="5">
        <v>66.979200000000006</v>
      </c>
      <c r="E1533">
        <v>14</v>
      </c>
      <c r="F1533">
        <v>-0.95</v>
      </c>
    </row>
    <row r="1534" spans="1:6" x14ac:dyDescent="0.2">
      <c r="A1534" t="s">
        <v>27</v>
      </c>
      <c r="B1534">
        <v>8</v>
      </c>
      <c r="C1534" s="5">
        <v>-57.037199999999999</v>
      </c>
      <c r="D1534" s="5">
        <v>67.035499999999999</v>
      </c>
      <c r="E1534">
        <v>14</v>
      </c>
      <c r="F1534">
        <v>-0.7</v>
      </c>
    </row>
    <row r="1535" spans="1:6" x14ac:dyDescent="0.2">
      <c r="A1535" t="s">
        <v>26</v>
      </c>
      <c r="B1535">
        <v>28</v>
      </c>
      <c r="C1535" s="5">
        <v>102.32</v>
      </c>
      <c r="D1535" s="5">
        <v>78.034999999999997</v>
      </c>
      <c r="E1535">
        <v>14.05</v>
      </c>
      <c r="F1535">
        <v>-3.07</v>
      </c>
    </row>
    <row r="1536" spans="1:6" x14ac:dyDescent="0.2">
      <c r="A1536" t="s">
        <v>26</v>
      </c>
      <c r="B1536">
        <v>58</v>
      </c>
      <c r="C1536" s="5">
        <v>118.58</v>
      </c>
      <c r="D1536" s="5">
        <v>78.001999999999995</v>
      </c>
      <c r="E1536">
        <v>14.247999999999999</v>
      </c>
      <c r="F1536">
        <v>-0.57999999999999996</v>
      </c>
    </row>
    <row r="1537" spans="1:6" x14ac:dyDescent="0.2">
      <c r="A1537" t="s">
        <v>36</v>
      </c>
      <c r="B1537">
        <v>26</v>
      </c>
      <c r="C1537" s="5">
        <v>163.60001</v>
      </c>
      <c r="D1537" s="5">
        <v>88.02</v>
      </c>
      <c r="E1537">
        <v>14.443</v>
      </c>
      <c r="F1537">
        <v>-2.54</v>
      </c>
    </row>
    <row r="1538" spans="1:6" x14ac:dyDescent="0.2">
      <c r="A1538" t="s">
        <v>26</v>
      </c>
      <c r="B1538">
        <v>62</v>
      </c>
      <c r="C1538" s="5">
        <v>118.18</v>
      </c>
      <c r="D1538" s="5">
        <v>77.41</v>
      </c>
      <c r="E1538">
        <v>14.446</v>
      </c>
      <c r="F1538">
        <v>-1.1499999999999999</v>
      </c>
    </row>
    <row r="1539" spans="1:6" x14ac:dyDescent="0.2">
      <c r="A1539" t="s">
        <v>26</v>
      </c>
      <c r="B1539">
        <v>24</v>
      </c>
      <c r="C1539" s="5">
        <v>42.037999999999997</v>
      </c>
      <c r="D1539" s="5">
        <v>82.16</v>
      </c>
      <c r="E1539">
        <v>14.542999999999999</v>
      </c>
      <c r="F1539">
        <v>-0.02</v>
      </c>
    </row>
    <row r="1540" spans="1:6" x14ac:dyDescent="0.2">
      <c r="A1540" t="s">
        <v>26</v>
      </c>
      <c r="B1540">
        <v>30</v>
      </c>
      <c r="C1540" s="5">
        <v>101.76</v>
      </c>
      <c r="D1540" s="5">
        <v>77.882000000000005</v>
      </c>
      <c r="E1540">
        <v>14.545</v>
      </c>
      <c r="F1540">
        <v>-3.21</v>
      </c>
    </row>
    <row r="1541" spans="1:6" x14ac:dyDescent="0.2">
      <c r="A1541" t="s">
        <v>26</v>
      </c>
      <c r="B1541">
        <v>68</v>
      </c>
      <c r="C1541" s="5">
        <v>110.82</v>
      </c>
      <c r="D1541" s="5">
        <v>78.468000000000004</v>
      </c>
      <c r="E1541">
        <v>14.644</v>
      </c>
      <c r="F1541">
        <v>-1.3</v>
      </c>
    </row>
    <row r="1542" spans="1:6" x14ac:dyDescent="0.2">
      <c r="A1542" t="s">
        <v>26</v>
      </c>
      <c r="B1542">
        <v>18</v>
      </c>
      <c r="C1542" s="5">
        <v>39.317</v>
      </c>
      <c r="D1542" s="5">
        <v>82.563000000000002</v>
      </c>
      <c r="E1542">
        <v>14.741</v>
      </c>
      <c r="F1542">
        <v>-0.03</v>
      </c>
    </row>
    <row r="1543" spans="1:6" x14ac:dyDescent="0.2">
      <c r="A1543" t="s">
        <v>26</v>
      </c>
      <c r="B1543">
        <v>69</v>
      </c>
      <c r="C1543" s="5">
        <v>112.53</v>
      </c>
      <c r="D1543" s="5">
        <v>78.691999999999993</v>
      </c>
      <c r="E1543">
        <v>14.94</v>
      </c>
      <c r="F1543">
        <v>-1.1299999999999999</v>
      </c>
    </row>
    <row r="1544" spans="1:6" x14ac:dyDescent="0.2">
      <c r="A1544">
        <v>189119870330</v>
      </c>
      <c r="B1544">
        <v>3008</v>
      </c>
      <c r="C1544" s="5">
        <v>-134.22</v>
      </c>
      <c r="D1544" s="5">
        <v>70.667000000000002</v>
      </c>
      <c r="E1544">
        <v>15</v>
      </c>
      <c r="F1544">
        <v>-4.3</v>
      </c>
    </row>
    <row r="1545" spans="1:6" x14ac:dyDescent="0.2">
      <c r="A1545" t="s">
        <v>11</v>
      </c>
      <c r="B1545">
        <v>26053</v>
      </c>
      <c r="C1545" s="5">
        <v>-127.14999</v>
      </c>
      <c r="D1545" s="5">
        <v>70.769000000000005</v>
      </c>
      <c r="E1545">
        <v>15</v>
      </c>
      <c r="F1545">
        <v>-4.09</v>
      </c>
    </row>
    <row r="1546" spans="1:6" x14ac:dyDescent="0.2">
      <c r="A1546" t="s">
        <v>11</v>
      </c>
      <c r="B1546">
        <v>26052</v>
      </c>
      <c r="C1546" s="5">
        <v>-126.47</v>
      </c>
      <c r="D1546" s="5">
        <v>70.944999999999993</v>
      </c>
      <c r="E1546">
        <v>15</v>
      </c>
      <c r="F1546">
        <v>-4.07</v>
      </c>
    </row>
    <row r="1547" spans="1:6" x14ac:dyDescent="0.2">
      <c r="A1547" t="s">
        <v>11</v>
      </c>
      <c r="B1547">
        <v>26055</v>
      </c>
      <c r="C1547" s="5">
        <v>-126.53999</v>
      </c>
      <c r="D1547" s="5">
        <v>69.924000000000007</v>
      </c>
      <c r="E1547">
        <v>15</v>
      </c>
      <c r="F1547">
        <v>-4.0599999999999996</v>
      </c>
    </row>
    <row r="1548" spans="1:6" x14ac:dyDescent="0.2">
      <c r="A1548" t="s">
        <v>11</v>
      </c>
      <c r="B1548">
        <v>26047</v>
      </c>
      <c r="C1548" s="5">
        <v>-126.44</v>
      </c>
      <c r="D1548" s="5">
        <v>71.697999999999993</v>
      </c>
      <c r="E1548">
        <v>15</v>
      </c>
      <c r="F1548">
        <v>-4.04</v>
      </c>
    </row>
    <row r="1549" spans="1:6" x14ac:dyDescent="0.2">
      <c r="A1549" t="s">
        <v>11</v>
      </c>
      <c r="B1549">
        <v>26049</v>
      </c>
      <c r="C1549" s="5">
        <v>-124.50999</v>
      </c>
      <c r="D1549" s="5">
        <v>71.484999999999999</v>
      </c>
      <c r="E1549">
        <v>15</v>
      </c>
      <c r="F1549">
        <v>-3.93</v>
      </c>
    </row>
    <row r="1550" spans="1:6" x14ac:dyDescent="0.2">
      <c r="A1550" t="s">
        <v>11</v>
      </c>
      <c r="B1550">
        <v>26046</v>
      </c>
      <c r="C1550" s="5">
        <v>-127.12</v>
      </c>
      <c r="D1550" s="5">
        <v>71.497</v>
      </c>
      <c r="E1550">
        <v>15</v>
      </c>
      <c r="F1550">
        <v>-3.86</v>
      </c>
    </row>
    <row r="1551" spans="1:6" x14ac:dyDescent="0.2">
      <c r="A1551" t="s">
        <v>8</v>
      </c>
      <c r="B1551">
        <v>32023</v>
      </c>
      <c r="C1551" s="5">
        <v>-133.67999</v>
      </c>
      <c r="D1551" s="5">
        <v>70.69</v>
      </c>
      <c r="E1551">
        <v>15</v>
      </c>
      <c r="F1551">
        <v>-3.86</v>
      </c>
    </row>
    <row r="1552" spans="1:6" x14ac:dyDescent="0.2">
      <c r="A1552" t="s">
        <v>2</v>
      </c>
      <c r="B1552">
        <v>4006</v>
      </c>
      <c r="C1552" s="5">
        <v>-134.60001</v>
      </c>
      <c r="D1552" s="5">
        <v>70.947000000000003</v>
      </c>
      <c r="E1552">
        <v>15</v>
      </c>
      <c r="F1552">
        <v>-3.8</v>
      </c>
    </row>
    <row r="1553" spans="1:6" x14ac:dyDescent="0.2">
      <c r="A1553" t="s">
        <v>8</v>
      </c>
      <c r="B1553">
        <v>32045</v>
      </c>
      <c r="C1553" s="5">
        <v>-126.48</v>
      </c>
      <c r="D1553" s="5">
        <v>71.701999999999998</v>
      </c>
      <c r="E1553">
        <v>15</v>
      </c>
      <c r="F1553">
        <v>-3.77</v>
      </c>
    </row>
    <row r="1554" spans="1:6" x14ac:dyDescent="0.2">
      <c r="A1554" t="s">
        <v>39</v>
      </c>
      <c r="B1554">
        <v>28006</v>
      </c>
      <c r="C1554" s="5">
        <v>-126.3</v>
      </c>
      <c r="D1554" s="5">
        <v>70.046000000000006</v>
      </c>
      <c r="E1554">
        <v>15</v>
      </c>
      <c r="F1554">
        <v>-3.75</v>
      </c>
    </row>
    <row r="1555" spans="1:6" x14ac:dyDescent="0.2">
      <c r="A1555" t="s">
        <v>14</v>
      </c>
      <c r="B1555">
        <v>109</v>
      </c>
      <c r="C1555" s="5">
        <v>-157.66</v>
      </c>
      <c r="D1555" s="5">
        <v>74.623999999999995</v>
      </c>
      <c r="E1555">
        <v>15</v>
      </c>
      <c r="F1555">
        <v>-3.75</v>
      </c>
    </row>
    <row r="1556" spans="1:6" x14ac:dyDescent="0.2">
      <c r="A1556" t="s">
        <v>11</v>
      </c>
      <c r="B1556">
        <v>26054</v>
      </c>
      <c r="C1556" s="5">
        <v>-127.72</v>
      </c>
      <c r="D1556" s="5">
        <v>70.590999999999994</v>
      </c>
      <c r="E1556">
        <v>15</v>
      </c>
      <c r="F1556">
        <v>-3.7</v>
      </c>
    </row>
    <row r="1557" spans="1:6" x14ac:dyDescent="0.2">
      <c r="A1557" t="s">
        <v>8</v>
      </c>
      <c r="B1557">
        <v>32043</v>
      </c>
      <c r="C1557" s="5">
        <v>-124.53999</v>
      </c>
      <c r="D1557" s="5">
        <v>71.483000000000004</v>
      </c>
      <c r="E1557">
        <v>15</v>
      </c>
      <c r="F1557">
        <v>-3.63</v>
      </c>
    </row>
    <row r="1558" spans="1:6" x14ac:dyDescent="0.2">
      <c r="A1558" t="s">
        <v>8</v>
      </c>
      <c r="B1558">
        <v>32048</v>
      </c>
      <c r="C1558" s="5">
        <v>-128.31</v>
      </c>
      <c r="D1558" s="5">
        <v>71.113</v>
      </c>
      <c r="E1558">
        <v>15</v>
      </c>
      <c r="F1558">
        <v>-3.62</v>
      </c>
    </row>
    <row r="1559" spans="1:6" x14ac:dyDescent="0.2">
      <c r="A1559">
        <v>189119870330</v>
      </c>
      <c r="B1559">
        <v>3009</v>
      </c>
      <c r="C1559" s="5">
        <v>-134.46001000000001</v>
      </c>
      <c r="D1559" s="5">
        <v>70.962000000000003</v>
      </c>
      <c r="E1559">
        <v>15</v>
      </c>
      <c r="F1559">
        <v>-3.6</v>
      </c>
    </row>
    <row r="1560" spans="1:6" x14ac:dyDescent="0.2">
      <c r="A1560" t="s">
        <v>8</v>
      </c>
      <c r="B1560">
        <v>32040</v>
      </c>
      <c r="C1560" s="5">
        <v>-125.85001</v>
      </c>
      <c r="D1560" s="5">
        <v>70.942999999999998</v>
      </c>
      <c r="E1560">
        <v>15</v>
      </c>
      <c r="F1560">
        <v>-3.58</v>
      </c>
    </row>
    <row r="1561" spans="1:6" x14ac:dyDescent="0.2">
      <c r="A1561" t="s">
        <v>16</v>
      </c>
      <c r="B1561">
        <v>19032</v>
      </c>
      <c r="C1561" s="5">
        <v>-150.07001</v>
      </c>
      <c r="D1561" s="5">
        <v>72.510000000000005</v>
      </c>
      <c r="E1561">
        <v>15</v>
      </c>
      <c r="F1561">
        <v>-3.58</v>
      </c>
    </row>
    <row r="1562" spans="1:6" x14ac:dyDescent="0.2">
      <c r="A1562" t="s">
        <v>3</v>
      </c>
      <c r="B1562">
        <v>8023</v>
      </c>
      <c r="C1562" s="5">
        <v>-137.37</v>
      </c>
      <c r="D1562" s="5">
        <v>70.608000000000004</v>
      </c>
      <c r="E1562">
        <v>15</v>
      </c>
      <c r="F1562">
        <v>-3.51</v>
      </c>
    </row>
    <row r="1563" spans="1:6" x14ac:dyDescent="0.2">
      <c r="A1563" t="s">
        <v>39</v>
      </c>
      <c r="B1563">
        <v>28004</v>
      </c>
      <c r="C1563" s="5">
        <v>-126.3</v>
      </c>
      <c r="D1563" s="5">
        <v>70.046000000000006</v>
      </c>
      <c r="E1563">
        <v>15</v>
      </c>
      <c r="F1563">
        <v>-3.47</v>
      </c>
    </row>
    <row r="1564" spans="1:6" x14ac:dyDescent="0.2">
      <c r="A1564" t="s">
        <v>37</v>
      </c>
      <c r="B1564">
        <v>161</v>
      </c>
      <c r="C1564" s="5">
        <v>-16.462009999999999</v>
      </c>
      <c r="D1564" s="5">
        <v>82.417000000000002</v>
      </c>
      <c r="E1564">
        <v>15</v>
      </c>
      <c r="F1564">
        <v>-3.43</v>
      </c>
    </row>
    <row r="1565" spans="1:6" x14ac:dyDescent="0.2">
      <c r="A1565" t="s">
        <v>8</v>
      </c>
      <c r="B1565">
        <v>32042</v>
      </c>
      <c r="C1565" s="5">
        <v>-125.19</v>
      </c>
      <c r="D1565" s="5">
        <v>71.301000000000002</v>
      </c>
      <c r="E1565">
        <v>15</v>
      </c>
      <c r="F1565">
        <v>-3.39</v>
      </c>
    </row>
    <row r="1566" spans="1:6" x14ac:dyDescent="0.2">
      <c r="A1566" t="s">
        <v>37</v>
      </c>
      <c r="B1566">
        <v>168</v>
      </c>
      <c r="C1566" s="5">
        <v>-3.51999</v>
      </c>
      <c r="D1566" s="5">
        <v>81.716999999999999</v>
      </c>
      <c r="E1566">
        <v>15</v>
      </c>
      <c r="F1566">
        <v>-3.33</v>
      </c>
    </row>
    <row r="1567" spans="1:6" x14ac:dyDescent="0.2">
      <c r="A1567" t="s">
        <v>18</v>
      </c>
      <c r="B1567">
        <v>31</v>
      </c>
      <c r="C1567" s="5">
        <v>-157.39999</v>
      </c>
      <c r="D1567" s="5">
        <v>73.421000000000006</v>
      </c>
      <c r="E1567">
        <v>15</v>
      </c>
      <c r="F1567">
        <v>-3.32</v>
      </c>
    </row>
    <row r="1568" spans="1:6" x14ac:dyDescent="0.2">
      <c r="A1568" t="s">
        <v>8</v>
      </c>
      <c r="B1568">
        <v>32004</v>
      </c>
      <c r="C1568" s="5">
        <v>-133.89999</v>
      </c>
      <c r="D1568" s="5">
        <v>71.450999999999993</v>
      </c>
      <c r="E1568">
        <v>15</v>
      </c>
      <c r="F1568">
        <v>-3.24</v>
      </c>
    </row>
    <row r="1569" spans="1:6" x14ac:dyDescent="0.2">
      <c r="A1569" t="s">
        <v>8</v>
      </c>
      <c r="B1569">
        <v>32022</v>
      </c>
      <c r="C1569" s="5">
        <v>-133.84</v>
      </c>
      <c r="D1569" s="5">
        <v>71.209999999999994</v>
      </c>
      <c r="E1569">
        <v>15</v>
      </c>
      <c r="F1569">
        <v>-3.19</v>
      </c>
    </row>
    <row r="1570" spans="1:6" x14ac:dyDescent="0.2">
      <c r="A1570" t="s">
        <v>37</v>
      </c>
      <c r="B1570">
        <v>159</v>
      </c>
      <c r="C1570" s="5">
        <v>-15.149990000000001</v>
      </c>
      <c r="D1570" s="5">
        <v>80.283000000000001</v>
      </c>
      <c r="E1570">
        <v>15</v>
      </c>
      <c r="F1570">
        <v>-2.81</v>
      </c>
    </row>
    <row r="1571" spans="1:6" x14ac:dyDescent="0.2">
      <c r="A1571" t="s">
        <v>14</v>
      </c>
      <c r="B1571">
        <v>75</v>
      </c>
      <c r="C1571" s="5">
        <v>-152.63</v>
      </c>
      <c r="D1571" s="5">
        <v>77.709999999999994</v>
      </c>
      <c r="E1571">
        <v>15</v>
      </c>
      <c r="F1571">
        <v>-2.77</v>
      </c>
    </row>
    <row r="1572" spans="1:6" x14ac:dyDescent="0.2">
      <c r="A1572" t="s">
        <v>11</v>
      </c>
      <c r="B1572">
        <v>26003</v>
      </c>
      <c r="C1572" s="5">
        <v>-133.69999999999999</v>
      </c>
      <c r="D1572" s="5">
        <v>70.688000000000002</v>
      </c>
      <c r="E1572">
        <v>15</v>
      </c>
      <c r="F1572">
        <v>-2.69</v>
      </c>
    </row>
    <row r="1573" spans="1:6" x14ac:dyDescent="0.2">
      <c r="A1573" t="s">
        <v>37</v>
      </c>
      <c r="B1573">
        <v>157</v>
      </c>
      <c r="C1573" s="5">
        <v>-10.96701</v>
      </c>
      <c r="D1573" s="5">
        <v>80.082999999999998</v>
      </c>
      <c r="E1573">
        <v>15</v>
      </c>
      <c r="F1573">
        <v>-2.6</v>
      </c>
    </row>
    <row r="1574" spans="1:6" x14ac:dyDescent="0.2">
      <c r="A1574" t="s">
        <v>14</v>
      </c>
      <c r="B1574">
        <v>46</v>
      </c>
      <c r="C1574" s="5">
        <v>-166.46001000000001</v>
      </c>
      <c r="D1574" s="5">
        <v>78.114999999999995</v>
      </c>
      <c r="E1574">
        <v>15</v>
      </c>
      <c r="F1574">
        <v>-2.5299999999999998</v>
      </c>
    </row>
    <row r="1575" spans="1:6" x14ac:dyDescent="0.2">
      <c r="A1575" t="s">
        <v>14</v>
      </c>
      <c r="B1575">
        <v>91</v>
      </c>
      <c r="C1575" s="5">
        <v>-163.06</v>
      </c>
      <c r="D1575" s="5">
        <v>77.283000000000001</v>
      </c>
      <c r="E1575">
        <v>15</v>
      </c>
      <c r="F1575">
        <v>-2.5099999999999998</v>
      </c>
    </row>
    <row r="1576" spans="1:6" x14ac:dyDescent="0.2">
      <c r="A1576" t="s">
        <v>14</v>
      </c>
      <c r="B1576">
        <v>48</v>
      </c>
      <c r="C1576" s="5">
        <v>-164.27</v>
      </c>
      <c r="D1576" s="5">
        <v>78.662000000000006</v>
      </c>
      <c r="E1576">
        <v>15</v>
      </c>
      <c r="F1576">
        <v>-2.4500000000000002</v>
      </c>
    </row>
    <row r="1577" spans="1:6" x14ac:dyDescent="0.2">
      <c r="A1577" t="s">
        <v>14</v>
      </c>
      <c r="B1577">
        <v>15</v>
      </c>
      <c r="C1577" s="5">
        <v>176.24001000000001</v>
      </c>
      <c r="D1577" s="5">
        <v>76.652000000000001</v>
      </c>
      <c r="E1577">
        <v>15</v>
      </c>
      <c r="F1577">
        <v>-2.1</v>
      </c>
    </row>
    <row r="1578" spans="1:6" x14ac:dyDescent="0.2">
      <c r="A1578" t="s">
        <v>24</v>
      </c>
      <c r="B1578">
        <v>14</v>
      </c>
      <c r="C1578" s="5">
        <v>-60.0715</v>
      </c>
      <c r="D1578" s="5">
        <v>66.760000000000005</v>
      </c>
      <c r="E1578">
        <v>15</v>
      </c>
      <c r="F1578">
        <v>-2.1</v>
      </c>
    </row>
    <row r="1579" spans="1:6" x14ac:dyDescent="0.2">
      <c r="A1579" t="s">
        <v>24</v>
      </c>
      <c r="B1579">
        <v>14</v>
      </c>
      <c r="C1579" s="5">
        <v>-60.0715</v>
      </c>
      <c r="D1579" s="5">
        <v>66.760000000000005</v>
      </c>
      <c r="E1579">
        <v>15</v>
      </c>
      <c r="F1579">
        <v>-2.1</v>
      </c>
    </row>
    <row r="1580" spans="1:6" x14ac:dyDescent="0.2">
      <c r="A1580" t="s">
        <v>14</v>
      </c>
      <c r="B1580">
        <v>59</v>
      </c>
      <c r="C1580" s="5">
        <v>-158.24001000000001</v>
      </c>
      <c r="D1580" s="5">
        <v>79.251000000000005</v>
      </c>
      <c r="E1580">
        <v>15</v>
      </c>
      <c r="F1580">
        <v>-2.04</v>
      </c>
    </row>
    <row r="1581" spans="1:6" x14ac:dyDescent="0.2">
      <c r="A1581" t="s">
        <v>14</v>
      </c>
      <c r="B1581">
        <v>66</v>
      </c>
      <c r="C1581" s="5">
        <v>-155.81</v>
      </c>
      <c r="D1581" s="5">
        <v>78.498000000000005</v>
      </c>
      <c r="E1581">
        <v>15</v>
      </c>
      <c r="F1581">
        <v>-2.04</v>
      </c>
    </row>
    <row r="1582" spans="1:6" x14ac:dyDescent="0.2">
      <c r="A1582" t="s">
        <v>21</v>
      </c>
      <c r="B1582">
        <v>28</v>
      </c>
      <c r="C1582" s="5">
        <v>-61.485990000000001</v>
      </c>
      <c r="D1582" s="5">
        <v>68.179000000000002</v>
      </c>
      <c r="E1582">
        <v>15</v>
      </c>
      <c r="F1582">
        <v>-2.04</v>
      </c>
    </row>
    <row r="1583" spans="1:6" x14ac:dyDescent="0.2">
      <c r="A1583" t="s">
        <v>14</v>
      </c>
      <c r="B1583">
        <v>67</v>
      </c>
      <c r="C1583" s="5">
        <v>-155.71001000000001</v>
      </c>
      <c r="D1583" s="5">
        <v>78.456999999999994</v>
      </c>
      <c r="E1583">
        <v>15</v>
      </c>
      <c r="F1583">
        <v>-1.99</v>
      </c>
    </row>
    <row r="1584" spans="1:6" x14ac:dyDescent="0.2">
      <c r="A1584" t="s">
        <v>40</v>
      </c>
      <c r="B1584">
        <v>209</v>
      </c>
      <c r="C1584" s="5">
        <v>-67.001009999999994</v>
      </c>
      <c r="D1584" s="5">
        <v>74.971000000000004</v>
      </c>
      <c r="E1584">
        <v>15</v>
      </c>
      <c r="F1584">
        <v>-1.1499999999999999</v>
      </c>
    </row>
    <row r="1585" spans="1:6" x14ac:dyDescent="0.2">
      <c r="A1585" t="s">
        <v>7</v>
      </c>
      <c r="B1585">
        <v>292</v>
      </c>
      <c r="C1585" s="5">
        <v>86.284000000000006</v>
      </c>
      <c r="D1585" s="5">
        <v>82.813999999999993</v>
      </c>
      <c r="E1585">
        <v>15</v>
      </c>
      <c r="F1585">
        <v>-8.9999999999999993E-3</v>
      </c>
    </row>
    <row r="1586" spans="1:6" x14ac:dyDescent="0.2">
      <c r="A1586" t="s">
        <v>37</v>
      </c>
      <c r="B1586">
        <v>203</v>
      </c>
      <c r="C1586" s="5">
        <v>46.883000000000003</v>
      </c>
      <c r="D1586" s="5">
        <v>81.667000000000002</v>
      </c>
      <c r="E1586">
        <v>15</v>
      </c>
      <c r="F1586">
        <v>0.25</v>
      </c>
    </row>
    <row r="1587" spans="1:6" x14ac:dyDescent="0.2">
      <c r="A1587" t="s">
        <v>37</v>
      </c>
      <c r="B1587">
        <v>204</v>
      </c>
      <c r="C1587" s="5">
        <v>46.25</v>
      </c>
      <c r="D1587" s="5">
        <v>82.016999999999996</v>
      </c>
      <c r="E1587">
        <v>15</v>
      </c>
      <c r="F1587">
        <v>0.25</v>
      </c>
    </row>
    <row r="1588" spans="1:6" x14ac:dyDescent="0.2">
      <c r="A1588" t="s">
        <v>37</v>
      </c>
      <c r="B1588">
        <v>196</v>
      </c>
      <c r="C1588" s="5">
        <v>29.516999999999999</v>
      </c>
      <c r="D1588" s="5">
        <v>80.733000000000004</v>
      </c>
      <c r="E1588">
        <v>15</v>
      </c>
      <c r="F1588">
        <v>0.36</v>
      </c>
    </row>
    <row r="1589" spans="1:6" x14ac:dyDescent="0.2">
      <c r="A1589" t="s">
        <v>37</v>
      </c>
      <c r="B1589">
        <v>197</v>
      </c>
      <c r="C1589" s="5">
        <v>29.433</v>
      </c>
      <c r="D1589" s="5">
        <v>80.417000000000002</v>
      </c>
      <c r="E1589">
        <v>15</v>
      </c>
      <c r="F1589">
        <v>0.4</v>
      </c>
    </row>
    <row r="1590" spans="1:6" x14ac:dyDescent="0.2">
      <c r="A1590" t="s">
        <v>36</v>
      </c>
      <c r="B1590">
        <v>14</v>
      </c>
      <c r="C1590" s="5">
        <v>60.02</v>
      </c>
      <c r="D1590" s="5">
        <v>87</v>
      </c>
      <c r="E1590">
        <v>15.036</v>
      </c>
      <c r="F1590">
        <v>-1.98</v>
      </c>
    </row>
    <row r="1591" spans="1:6" x14ac:dyDescent="0.2">
      <c r="A1591" t="s">
        <v>36</v>
      </c>
      <c r="B1591">
        <v>11</v>
      </c>
      <c r="C1591" s="5">
        <v>52.79</v>
      </c>
      <c r="D1591" s="5">
        <v>86.07</v>
      </c>
      <c r="E1591">
        <v>15.037000000000001</v>
      </c>
      <c r="F1591">
        <v>-1.61</v>
      </c>
    </row>
    <row r="1592" spans="1:6" x14ac:dyDescent="0.2">
      <c r="A1592" t="s">
        <v>36</v>
      </c>
      <c r="B1592">
        <v>9</v>
      </c>
      <c r="C1592" s="5">
        <v>42.3</v>
      </c>
      <c r="D1592" s="5">
        <v>85.07</v>
      </c>
      <c r="E1592">
        <v>15.037000000000001</v>
      </c>
      <c r="F1592">
        <v>-0.23</v>
      </c>
    </row>
    <row r="1593" spans="1:6" x14ac:dyDescent="0.2">
      <c r="A1593" t="s">
        <v>26</v>
      </c>
      <c r="B1593">
        <v>40</v>
      </c>
      <c r="C1593" s="5">
        <v>133.55000000000001</v>
      </c>
      <c r="D1593" s="5">
        <v>78.072999999999993</v>
      </c>
      <c r="E1593">
        <v>15.138999999999999</v>
      </c>
      <c r="F1593">
        <v>-1.04</v>
      </c>
    </row>
    <row r="1594" spans="1:6" x14ac:dyDescent="0.2">
      <c r="A1594" t="s">
        <v>36</v>
      </c>
      <c r="B1594">
        <v>17</v>
      </c>
      <c r="C1594" s="5">
        <v>85.06</v>
      </c>
      <c r="D1594" s="5">
        <v>88.01</v>
      </c>
      <c r="E1594">
        <v>15.432</v>
      </c>
      <c r="F1594">
        <v>-1.89</v>
      </c>
    </row>
    <row r="1595" spans="1:6" x14ac:dyDescent="0.2">
      <c r="A1595" t="s">
        <v>36</v>
      </c>
      <c r="B1595">
        <v>55</v>
      </c>
      <c r="C1595" s="5">
        <v>13.61</v>
      </c>
      <c r="D1595" s="5">
        <v>82.6</v>
      </c>
      <c r="E1595">
        <v>15.532</v>
      </c>
      <c r="F1595">
        <v>-1.1299999999999999</v>
      </c>
    </row>
    <row r="1596" spans="1:6" x14ac:dyDescent="0.2">
      <c r="A1596" t="s">
        <v>31</v>
      </c>
      <c r="B1596">
        <v>81</v>
      </c>
      <c r="C1596" s="5">
        <v>-67.141999999999996</v>
      </c>
      <c r="D1596" s="5">
        <v>84.941000000000003</v>
      </c>
      <c r="E1596">
        <v>16</v>
      </c>
      <c r="F1596">
        <v>-3.92</v>
      </c>
    </row>
    <row r="1597" spans="1:6" x14ac:dyDescent="0.2">
      <c r="A1597" t="s">
        <v>11</v>
      </c>
      <c r="B1597">
        <v>26022</v>
      </c>
      <c r="C1597" s="5">
        <v>-126.8</v>
      </c>
      <c r="D1597" s="5">
        <v>71.397999999999996</v>
      </c>
      <c r="E1597">
        <v>16</v>
      </c>
      <c r="F1597">
        <v>-3.76</v>
      </c>
    </row>
    <row r="1598" spans="1:6" x14ac:dyDescent="0.2">
      <c r="A1598" t="s">
        <v>11</v>
      </c>
      <c r="B1598">
        <v>26004</v>
      </c>
      <c r="C1598" s="5">
        <v>-133.88</v>
      </c>
      <c r="D1598" s="5">
        <v>70.923000000000002</v>
      </c>
      <c r="E1598">
        <v>16</v>
      </c>
      <c r="F1598">
        <v>-3.62</v>
      </c>
    </row>
    <row r="1599" spans="1:6" x14ac:dyDescent="0.2">
      <c r="A1599" t="s">
        <v>37</v>
      </c>
      <c r="B1599">
        <v>162</v>
      </c>
      <c r="C1599" s="5">
        <v>-8.8500099999999993</v>
      </c>
      <c r="D1599" s="5">
        <v>81.716999999999999</v>
      </c>
      <c r="E1599">
        <v>16</v>
      </c>
      <c r="F1599">
        <v>-3.58</v>
      </c>
    </row>
    <row r="1600" spans="1:6" x14ac:dyDescent="0.2">
      <c r="A1600" t="s">
        <v>17</v>
      </c>
      <c r="B1600">
        <v>11</v>
      </c>
      <c r="C1600" s="5">
        <v>-159.57001</v>
      </c>
      <c r="D1600" s="5">
        <v>73.608000000000004</v>
      </c>
      <c r="E1600">
        <v>16</v>
      </c>
      <c r="F1600">
        <v>-3.56</v>
      </c>
    </row>
    <row r="1601" spans="1:6" x14ac:dyDescent="0.2">
      <c r="A1601" t="s">
        <v>16</v>
      </c>
      <c r="B1601">
        <v>19099</v>
      </c>
      <c r="C1601" s="5">
        <v>-145.37</v>
      </c>
      <c r="D1601" s="5">
        <v>73.010999999999996</v>
      </c>
      <c r="E1601">
        <v>16</v>
      </c>
      <c r="F1601">
        <v>-3.5049999999999999</v>
      </c>
    </row>
    <row r="1602" spans="1:6" x14ac:dyDescent="0.2">
      <c r="A1602" t="s">
        <v>32</v>
      </c>
      <c r="B1602">
        <v>4</v>
      </c>
      <c r="C1602" s="5">
        <v>-134.0018</v>
      </c>
      <c r="D1602" s="5">
        <v>72.349699999999999</v>
      </c>
      <c r="E1602">
        <v>16</v>
      </c>
      <c r="F1602">
        <v>-3.49</v>
      </c>
    </row>
    <row r="1603" spans="1:6" x14ac:dyDescent="0.2">
      <c r="A1603" t="s">
        <v>37</v>
      </c>
      <c r="B1603">
        <v>164</v>
      </c>
      <c r="C1603" s="5">
        <v>-9.1000099999999993</v>
      </c>
      <c r="D1603" s="5">
        <v>81.683000000000007</v>
      </c>
      <c r="E1603">
        <v>16</v>
      </c>
      <c r="F1603">
        <v>-3.48</v>
      </c>
    </row>
    <row r="1604" spans="1:6" x14ac:dyDescent="0.2">
      <c r="A1604" t="s">
        <v>10</v>
      </c>
      <c r="B1604">
        <v>22050</v>
      </c>
      <c r="C1604" s="5">
        <v>-139.91</v>
      </c>
      <c r="D1604" s="5">
        <v>78.013000000000005</v>
      </c>
      <c r="E1604">
        <v>16</v>
      </c>
      <c r="F1604">
        <v>-3.4714</v>
      </c>
    </row>
    <row r="1605" spans="1:6" x14ac:dyDescent="0.2">
      <c r="A1605" t="s">
        <v>32</v>
      </c>
      <c r="B1605">
        <v>2</v>
      </c>
      <c r="C1605" s="5">
        <v>-122.9192</v>
      </c>
      <c r="D1605" s="5">
        <v>70.540999999999997</v>
      </c>
      <c r="E1605">
        <v>16</v>
      </c>
      <c r="F1605">
        <v>-3.39</v>
      </c>
    </row>
    <row r="1606" spans="1:6" x14ac:dyDescent="0.2">
      <c r="A1606" t="s">
        <v>33</v>
      </c>
      <c r="B1606">
        <v>15039</v>
      </c>
      <c r="C1606" s="5">
        <v>-140</v>
      </c>
      <c r="D1606" s="5">
        <v>73.007000000000005</v>
      </c>
      <c r="E1606">
        <v>16</v>
      </c>
      <c r="F1606">
        <v>-3.3847999999999998</v>
      </c>
    </row>
    <row r="1607" spans="1:6" x14ac:dyDescent="0.2">
      <c r="A1607" t="s">
        <v>31</v>
      </c>
      <c r="B1607">
        <v>86</v>
      </c>
      <c r="C1607" s="5">
        <v>-87.869020000000006</v>
      </c>
      <c r="D1607" s="5">
        <v>88.909000000000006</v>
      </c>
      <c r="E1607">
        <v>16</v>
      </c>
      <c r="F1607">
        <v>-3.37</v>
      </c>
    </row>
    <row r="1608" spans="1:6" x14ac:dyDescent="0.2">
      <c r="A1608" t="s">
        <v>32</v>
      </c>
      <c r="B1608">
        <v>3</v>
      </c>
      <c r="C1608" s="5">
        <v>-131.87620999999999</v>
      </c>
      <c r="D1608" s="5">
        <v>71.779200000000003</v>
      </c>
      <c r="E1608">
        <v>16</v>
      </c>
      <c r="F1608">
        <v>-3.34</v>
      </c>
    </row>
    <row r="1609" spans="1:6" x14ac:dyDescent="0.2">
      <c r="A1609" t="s">
        <v>18</v>
      </c>
      <c r="B1609">
        <v>43</v>
      </c>
      <c r="C1609" s="5">
        <v>-165.39999</v>
      </c>
      <c r="D1609" s="5">
        <v>73.63</v>
      </c>
      <c r="E1609">
        <v>16</v>
      </c>
      <c r="F1609">
        <v>-3.3</v>
      </c>
    </row>
    <row r="1610" spans="1:6" x14ac:dyDescent="0.2">
      <c r="A1610" t="s">
        <v>13</v>
      </c>
      <c r="B1610">
        <v>24014</v>
      </c>
      <c r="C1610" s="5">
        <v>-140</v>
      </c>
      <c r="D1610" s="5">
        <v>70.998999999999995</v>
      </c>
      <c r="E1610">
        <v>16</v>
      </c>
      <c r="F1610">
        <v>-3.2109999999999999</v>
      </c>
    </row>
    <row r="1611" spans="1:6" x14ac:dyDescent="0.2">
      <c r="A1611" t="s">
        <v>40</v>
      </c>
      <c r="B1611">
        <v>506</v>
      </c>
      <c r="C1611" s="5">
        <v>-64.295990000000003</v>
      </c>
      <c r="D1611" s="5">
        <v>81.167000000000002</v>
      </c>
      <c r="E1611">
        <v>16</v>
      </c>
      <c r="F1611">
        <v>-3.02</v>
      </c>
    </row>
    <row r="1612" spans="1:6" x14ac:dyDescent="0.2">
      <c r="A1612" t="s">
        <v>10</v>
      </c>
      <c r="B1612">
        <v>22039</v>
      </c>
      <c r="C1612" s="5">
        <v>-154.10001</v>
      </c>
      <c r="D1612" s="5">
        <v>78.293000000000006</v>
      </c>
      <c r="E1612">
        <v>16</v>
      </c>
      <c r="F1612">
        <v>-2.9769999999999999</v>
      </c>
    </row>
    <row r="1613" spans="1:6" x14ac:dyDescent="0.2">
      <c r="A1613" t="s">
        <v>17</v>
      </c>
      <c r="B1613">
        <v>32</v>
      </c>
      <c r="C1613" s="5">
        <v>-154.47</v>
      </c>
      <c r="D1613" s="5">
        <v>72.072999999999993</v>
      </c>
      <c r="E1613">
        <v>16</v>
      </c>
      <c r="F1613">
        <v>-2.89</v>
      </c>
    </row>
    <row r="1614" spans="1:6" x14ac:dyDescent="0.2">
      <c r="A1614" t="s">
        <v>40</v>
      </c>
      <c r="B1614">
        <v>505</v>
      </c>
      <c r="C1614" s="5">
        <v>-64.497990000000001</v>
      </c>
      <c r="D1614" s="5">
        <v>81.191000000000003</v>
      </c>
      <c r="E1614">
        <v>16</v>
      </c>
      <c r="F1614">
        <v>-2.89</v>
      </c>
    </row>
    <row r="1615" spans="1:6" x14ac:dyDescent="0.2">
      <c r="A1615" t="s">
        <v>14</v>
      </c>
      <c r="B1615">
        <v>39</v>
      </c>
      <c r="C1615" s="5">
        <v>-167.50998999999999</v>
      </c>
      <c r="D1615" s="5">
        <v>78.914000000000001</v>
      </c>
      <c r="E1615">
        <v>16</v>
      </c>
      <c r="F1615">
        <v>-2.84</v>
      </c>
    </row>
    <row r="1616" spans="1:6" x14ac:dyDescent="0.2">
      <c r="A1616" t="s">
        <v>14</v>
      </c>
      <c r="B1616">
        <v>42</v>
      </c>
      <c r="C1616" s="5">
        <v>-167.14999</v>
      </c>
      <c r="D1616" s="5">
        <v>78.653999999999996</v>
      </c>
      <c r="E1616">
        <v>16</v>
      </c>
      <c r="F1616">
        <v>-2.62</v>
      </c>
    </row>
    <row r="1617" spans="1:6" x14ac:dyDescent="0.2">
      <c r="A1617" t="s">
        <v>18</v>
      </c>
      <c r="B1617">
        <v>20</v>
      </c>
      <c r="C1617" s="5">
        <v>-152.28998999999999</v>
      </c>
      <c r="D1617" s="5">
        <v>71.695999999999998</v>
      </c>
      <c r="E1617">
        <v>16</v>
      </c>
      <c r="F1617">
        <v>-2.5</v>
      </c>
    </row>
    <row r="1618" spans="1:6" x14ac:dyDescent="0.2">
      <c r="A1618" t="s">
        <v>10</v>
      </c>
      <c r="B1618">
        <v>22015</v>
      </c>
      <c r="C1618" s="5">
        <v>-152.03998999999999</v>
      </c>
      <c r="D1618" s="5">
        <v>71.396000000000001</v>
      </c>
      <c r="E1618">
        <v>16</v>
      </c>
      <c r="F1618">
        <v>-2.4361000000000002</v>
      </c>
    </row>
    <row r="1619" spans="1:6" x14ac:dyDescent="0.2">
      <c r="A1619" t="s">
        <v>14</v>
      </c>
      <c r="B1619">
        <v>52</v>
      </c>
      <c r="C1619" s="5">
        <v>-161.63999999999999</v>
      </c>
      <c r="D1619" s="5">
        <v>79.105000000000004</v>
      </c>
      <c r="E1619">
        <v>16</v>
      </c>
      <c r="F1619">
        <v>-2.36</v>
      </c>
    </row>
    <row r="1620" spans="1:6" x14ac:dyDescent="0.2">
      <c r="A1620" t="s">
        <v>14</v>
      </c>
      <c r="B1620">
        <v>51</v>
      </c>
      <c r="C1620" s="5">
        <v>-161.89999</v>
      </c>
      <c r="D1620" s="5">
        <v>79.057000000000002</v>
      </c>
      <c r="E1620">
        <v>16</v>
      </c>
      <c r="F1620">
        <v>-2.16</v>
      </c>
    </row>
    <row r="1621" spans="1:6" x14ac:dyDescent="0.2">
      <c r="A1621" t="s">
        <v>6</v>
      </c>
      <c r="B1621">
        <v>10022</v>
      </c>
      <c r="C1621" s="5">
        <v>-74.075010000000006</v>
      </c>
      <c r="D1621" s="5">
        <v>78.334000000000003</v>
      </c>
      <c r="E1621">
        <v>16</v>
      </c>
      <c r="F1621">
        <v>-2.149</v>
      </c>
    </row>
    <row r="1622" spans="1:6" x14ac:dyDescent="0.2">
      <c r="A1622" t="s">
        <v>14</v>
      </c>
      <c r="B1622">
        <v>68</v>
      </c>
      <c r="C1622" s="5">
        <v>-155.63</v>
      </c>
      <c r="D1622" s="5">
        <v>78.417000000000002</v>
      </c>
      <c r="E1622">
        <v>16</v>
      </c>
      <c r="F1622">
        <v>-2.0099999999999998</v>
      </c>
    </row>
    <row r="1623" spans="1:6" x14ac:dyDescent="0.2">
      <c r="A1623" t="s">
        <v>14</v>
      </c>
      <c r="B1623">
        <v>65</v>
      </c>
      <c r="C1623" s="5">
        <v>-156</v>
      </c>
      <c r="D1623" s="5">
        <v>78.569000000000003</v>
      </c>
      <c r="E1623">
        <v>16</v>
      </c>
      <c r="F1623">
        <v>-2</v>
      </c>
    </row>
    <row r="1624" spans="1:6" x14ac:dyDescent="0.2">
      <c r="A1624" t="s">
        <v>40</v>
      </c>
      <c r="B1624">
        <v>202</v>
      </c>
      <c r="C1624" s="5">
        <v>-66.995999999999995</v>
      </c>
      <c r="D1624" s="5">
        <v>73.054000000000002</v>
      </c>
      <c r="E1624">
        <v>16</v>
      </c>
      <c r="F1624">
        <v>-1.88</v>
      </c>
    </row>
    <row r="1625" spans="1:6" x14ac:dyDescent="0.2">
      <c r="A1625" t="s">
        <v>40</v>
      </c>
      <c r="B1625">
        <v>302</v>
      </c>
      <c r="C1625" s="5">
        <v>-73.376009999999994</v>
      </c>
      <c r="D1625" s="5">
        <v>78.338999999999999</v>
      </c>
      <c r="E1625">
        <v>16</v>
      </c>
      <c r="F1625">
        <v>-1.88</v>
      </c>
    </row>
    <row r="1626" spans="1:6" x14ac:dyDescent="0.2">
      <c r="A1626" t="s">
        <v>40</v>
      </c>
      <c r="B1626">
        <v>208</v>
      </c>
      <c r="C1626" s="5">
        <v>-67.001009999999994</v>
      </c>
      <c r="D1626" s="5">
        <v>74.786000000000001</v>
      </c>
      <c r="E1626">
        <v>16</v>
      </c>
      <c r="F1626">
        <v>-1.86</v>
      </c>
    </row>
    <row r="1627" spans="1:6" x14ac:dyDescent="0.2">
      <c r="A1627" t="s">
        <v>22</v>
      </c>
      <c r="B1627">
        <v>28</v>
      </c>
      <c r="C1627" s="5">
        <v>-61.488489999999999</v>
      </c>
      <c r="D1627" s="5">
        <v>68.178299999999993</v>
      </c>
      <c r="E1627">
        <v>16</v>
      </c>
      <c r="F1627">
        <v>-1.86</v>
      </c>
    </row>
    <row r="1628" spans="1:6" x14ac:dyDescent="0.2">
      <c r="A1628" t="s">
        <v>21</v>
      </c>
      <c r="B1628">
        <v>31</v>
      </c>
      <c r="C1628" s="5">
        <v>-60.153019999999998</v>
      </c>
      <c r="D1628" s="5">
        <v>68.438999999999993</v>
      </c>
      <c r="E1628">
        <v>16</v>
      </c>
      <c r="F1628">
        <v>-1.84</v>
      </c>
    </row>
    <row r="1629" spans="1:6" x14ac:dyDescent="0.2">
      <c r="A1629" t="s">
        <v>40</v>
      </c>
      <c r="B1629">
        <v>102</v>
      </c>
      <c r="C1629" s="5">
        <v>-68.005979999999994</v>
      </c>
      <c r="D1629" s="5">
        <v>72.753</v>
      </c>
      <c r="E1629">
        <v>16</v>
      </c>
      <c r="F1629">
        <v>-1.71</v>
      </c>
    </row>
    <row r="1630" spans="1:6" x14ac:dyDescent="0.2">
      <c r="A1630" t="s">
        <v>40</v>
      </c>
      <c r="B1630">
        <v>301</v>
      </c>
      <c r="C1630" s="5">
        <v>-72.914000000000001</v>
      </c>
      <c r="D1630" s="5">
        <v>78.331999999999994</v>
      </c>
      <c r="E1630">
        <v>16</v>
      </c>
      <c r="F1630">
        <v>-1.52</v>
      </c>
    </row>
    <row r="1631" spans="1:6" x14ac:dyDescent="0.2">
      <c r="A1631" t="s">
        <v>17</v>
      </c>
      <c r="B1631">
        <v>39</v>
      </c>
      <c r="C1631" s="5">
        <v>-157.19</v>
      </c>
      <c r="D1631" s="5">
        <v>71.403999999999996</v>
      </c>
      <c r="E1631">
        <v>16</v>
      </c>
      <c r="F1631">
        <v>-1.37</v>
      </c>
    </row>
    <row r="1632" spans="1:6" x14ac:dyDescent="0.2">
      <c r="A1632" t="s">
        <v>40</v>
      </c>
      <c r="B1632">
        <v>210</v>
      </c>
      <c r="C1632" s="5">
        <v>-66.995999999999995</v>
      </c>
      <c r="D1632" s="5">
        <v>75.135000000000005</v>
      </c>
      <c r="E1632">
        <v>16</v>
      </c>
      <c r="F1632">
        <v>-1.23</v>
      </c>
    </row>
    <row r="1633" spans="1:6" x14ac:dyDescent="0.2">
      <c r="A1633" t="s">
        <v>40</v>
      </c>
      <c r="B1633">
        <v>209</v>
      </c>
      <c r="C1633" s="5">
        <v>-67.001009999999994</v>
      </c>
      <c r="D1633" s="5">
        <v>74.971000000000004</v>
      </c>
      <c r="E1633">
        <v>16</v>
      </c>
      <c r="F1633">
        <v>-1.1299999999999999</v>
      </c>
    </row>
    <row r="1634" spans="1:6" x14ac:dyDescent="0.2">
      <c r="A1634" t="s">
        <v>37</v>
      </c>
      <c r="B1634">
        <v>215</v>
      </c>
      <c r="C1634" s="5">
        <v>41.183</v>
      </c>
      <c r="D1634" s="5">
        <v>80.832999999999998</v>
      </c>
      <c r="E1634">
        <v>16</v>
      </c>
      <c r="F1634">
        <v>0.08</v>
      </c>
    </row>
    <row r="1635" spans="1:6" x14ac:dyDescent="0.2">
      <c r="A1635" t="s">
        <v>37</v>
      </c>
      <c r="B1635">
        <v>109</v>
      </c>
      <c r="C1635" s="5">
        <v>14.95</v>
      </c>
      <c r="D1635" s="5">
        <v>81</v>
      </c>
      <c r="E1635">
        <v>16</v>
      </c>
      <c r="F1635">
        <v>0.26</v>
      </c>
    </row>
    <row r="1636" spans="1:6" x14ac:dyDescent="0.2">
      <c r="A1636" t="s">
        <v>37</v>
      </c>
      <c r="B1636">
        <v>202</v>
      </c>
      <c r="C1636" s="5">
        <v>45.183</v>
      </c>
      <c r="D1636" s="5">
        <v>81.099999999999994</v>
      </c>
      <c r="E1636">
        <v>16</v>
      </c>
      <c r="F1636">
        <v>0.27</v>
      </c>
    </row>
    <row r="1637" spans="1:6" x14ac:dyDescent="0.2">
      <c r="A1637" t="s">
        <v>37</v>
      </c>
      <c r="B1637">
        <v>212</v>
      </c>
      <c r="C1637" s="5">
        <v>40.332999999999998</v>
      </c>
      <c r="D1637" s="5">
        <v>81.400000000000006</v>
      </c>
      <c r="E1637">
        <v>16</v>
      </c>
      <c r="F1637">
        <v>0.3</v>
      </c>
    </row>
    <row r="1638" spans="1:6" x14ac:dyDescent="0.2">
      <c r="A1638" t="s">
        <v>36</v>
      </c>
      <c r="B1638">
        <v>43</v>
      </c>
      <c r="C1638" s="5">
        <v>-14.85999</v>
      </c>
      <c r="D1638" s="5">
        <v>85.05</v>
      </c>
      <c r="E1638">
        <v>16.125</v>
      </c>
      <c r="F1638">
        <v>-2.87</v>
      </c>
    </row>
    <row r="1639" spans="1:6" x14ac:dyDescent="0.2">
      <c r="A1639" t="s">
        <v>36</v>
      </c>
      <c r="B1639">
        <v>58</v>
      </c>
      <c r="C1639" s="5">
        <v>16.46</v>
      </c>
      <c r="D1639" s="5">
        <v>81.86</v>
      </c>
      <c r="E1639">
        <v>16.225000000000001</v>
      </c>
      <c r="F1639">
        <v>-0.63</v>
      </c>
    </row>
    <row r="1640" spans="1:6" x14ac:dyDescent="0.2">
      <c r="A1640" t="s">
        <v>26</v>
      </c>
      <c r="B1640">
        <v>11</v>
      </c>
      <c r="C1640" s="5">
        <v>30.25</v>
      </c>
      <c r="D1640" s="5">
        <v>81.572000000000003</v>
      </c>
      <c r="E1640">
        <v>16.521999999999998</v>
      </c>
      <c r="F1640">
        <v>-0.02</v>
      </c>
    </row>
    <row r="1641" spans="1:6" x14ac:dyDescent="0.2">
      <c r="A1641" t="s">
        <v>9</v>
      </c>
      <c r="B1641">
        <v>12005</v>
      </c>
      <c r="C1641" s="5">
        <v>-111.21001</v>
      </c>
      <c r="D1641" s="5">
        <v>68.27</v>
      </c>
      <c r="E1641">
        <v>17</v>
      </c>
      <c r="F1641">
        <v>-4.7300000000000004</v>
      </c>
    </row>
    <row r="1642" spans="1:6" x14ac:dyDescent="0.2">
      <c r="A1642" t="s">
        <v>13</v>
      </c>
      <c r="B1642">
        <v>24027</v>
      </c>
      <c r="C1642" s="5">
        <v>-150</v>
      </c>
      <c r="D1642" s="5">
        <v>76.998999999999995</v>
      </c>
      <c r="E1642">
        <v>17</v>
      </c>
      <c r="F1642">
        <v>-3.677</v>
      </c>
    </row>
    <row r="1643" spans="1:6" x14ac:dyDescent="0.2">
      <c r="A1643" t="s">
        <v>38</v>
      </c>
      <c r="B1643">
        <v>16051</v>
      </c>
      <c r="C1643" s="5">
        <v>-143.17999</v>
      </c>
      <c r="D1643" s="5">
        <v>74.319999999999993</v>
      </c>
      <c r="E1643">
        <v>17</v>
      </c>
      <c r="F1643">
        <v>-3.5089999999999999</v>
      </c>
    </row>
    <row r="1644" spans="1:6" x14ac:dyDescent="0.2">
      <c r="A1644" t="s">
        <v>13</v>
      </c>
      <c r="B1644">
        <v>24039</v>
      </c>
      <c r="C1644" s="5">
        <v>-140.11000000000001</v>
      </c>
      <c r="D1644" s="5">
        <v>77.828000000000003</v>
      </c>
      <c r="E1644">
        <v>17</v>
      </c>
      <c r="F1644">
        <v>-3.379</v>
      </c>
    </row>
    <row r="1645" spans="1:6" x14ac:dyDescent="0.2">
      <c r="A1645" t="s">
        <v>37</v>
      </c>
      <c r="B1645">
        <v>166</v>
      </c>
      <c r="C1645" s="5">
        <v>-7.117</v>
      </c>
      <c r="D1645" s="5">
        <v>82.016999999999996</v>
      </c>
      <c r="E1645">
        <v>17</v>
      </c>
      <c r="F1645">
        <v>-3.32</v>
      </c>
    </row>
    <row r="1646" spans="1:6" x14ac:dyDescent="0.2">
      <c r="A1646" t="s">
        <v>38</v>
      </c>
      <c r="B1646">
        <v>16031</v>
      </c>
      <c r="C1646" s="5">
        <v>-156.16999999999999</v>
      </c>
      <c r="D1646" s="5">
        <v>75.456000000000003</v>
      </c>
      <c r="E1646">
        <v>17</v>
      </c>
      <c r="F1646">
        <v>-3.3130000000000002</v>
      </c>
    </row>
    <row r="1647" spans="1:6" x14ac:dyDescent="0.2">
      <c r="A1647" t="s">
        <v>13</v>
      </c>
      <c r="B1647">
        <v>24040</v>
      </c>
      <c r="C1647" s="5">
        <v>-135.47</v>
      </c>
      <c r="D1647" s="5">
        <v>77.066000000000003</v>
      </c>
      <c r="E1647">
        <v>17</v>
      </c>
      <c r="F1647">
        <v>-3.3010000000000002</v>
      </c>
    </row>
    <row r="1648" spans="1:6" x14ac:dyDescent="0.2">
      <c r="A1648" t="s">
        <v>17</v>
      </c>
      <c r="B1648">
        <v>16</v>
      </c>
      <c r="C1648" s="5">
        <v>-158.28</v>
      </c>
      <c r="D1648" s="5">
        <v>72.875</v>
      </c>
      <c r="E1648">
        <v>17</v>
      </c>
      <c r="F1648">
        <v>-3.17</v>
      </c>
    </row>
    <row r="1649" spans="1:6" x14ac:dyDescent="0.2">
      <c r="A1649" t="s">
        <v>9</v>
      </c>
      <c r="B1649">
        <v>12027</v>
      </c>
      <c r="C1649" s="5">
        <v>-121.67</v>
      </c>
      <c r="D1649" s="5">
        <v>70.25</v>
      </c>
      <c r="E1649">
        <v>17</v>
      </c>
      <c r="F1649">
        <v>-3.161</v>
      </c>
    </row>
    <row r="1650" spans="1:6" x14ac:dyDescent="0.2">
      <c r="A1650" t="s">
        <v>39</v>
      </c>
      <c r="B1650">
        <v>28002</v>
      </c>
      <c r="C1650" s="5">
        <v>-126.3</v>
      </c>
      <c r="D1650" s="5">
        <v>70.046000000000006</v>
      </c>
      <c r="E1650">
        <v>17</v>
      </c>
      <c r="F1650">
        <v>-3.16</v>
      </c>
    </row>
    <row r="1651" spans="1:6" x14ac:dyDescent="0.2">
      <c r="A1651" t="s">
        <v>14</v>
      </c>
      <c r="B1651">
        <v>3</v>
      </c>
      <c r="C1651" s="5">
        <v>-168.67</v>
      </c>
      <c r="D1651" s="5">
        <v>76.013000000000005</v>
      </c>
      <c r="E1651">
        <v>17</v>
      </c>
      <c r="F1651">
        <v>-3.1</v>
      </c>
    </row>
    <row r="1652" spans="1:6" x14ac:dyDescent="0.2">
      <c r="A1652" t="s">
        <v>13</v>
      </c>
      <c r="B1652">
        <v>24053</v>
      </c>
      <c r="C1652" s="5">
        <v>-131.78</v>
      </c>
      <c r="D1652" s="5">
        <v>71.828000000000003</v>
      </c>
      <c r="E1652">
        <v>17</v>
      </c>
      <c r="F1652">
        <v>-3.081</v>
      </c>
    </row>
    <row r="1653" spans="1:6" x14ac:dyDescent="0.2">
      <c r="A1653" t="s">
        <v>40</v>
      </c>
      <c r="B1653">
        <v>605</v>
      </c>
      <c r="C1653" s="5">
        <v>-60.79401</v>
      </c>
      <c r="D1653" s="5">
        <v>82.051000000000002</v>
      </c>
      <c r="E1653">
        <v>17</v>
      </c>
      <c r="F1653">
        <v>-3.01</v>
      </c>
    </row>
    <row r="1654" spans="1:6" x14ac:dyDescent="0.2">
      <c r="A1654" t="s">
        <v>40</v>
      </c>
      <c r="B1654">
        <v>502</v>
      </c>
      <c r="C1654" s="5">
        <v>-65.019990000000007</v>
      </c>
      <c r="D1654" s="5">
        <v>81.263000000000005</v>
      </c>
      <c r="E1654">
        <v>17</v>
      </c>
      <c r="F1654">
        <v>-2.98</v>
      </c>
    </row>
    <row r="1655" spans="1:6" x14ac:dyDescent="0.2">
      <c r="A1655" t="s">
        <v>40</v>
      </c>
      <c r="B1655">
        <v>604</v>
      </c>
      <c r="C1655" s="5">
        <v>-61.011989999999997</v>
      </c>
      <c r="D1655" s="5">
        <v>82.069000000000003</v>
      </c>
      <c r="E1655">
        <v>17</v>
      </c>
      <c r="F1655">
        <v>-2.98</v>
      </c>
    </row>
    <row r="1656" spans="1:6" x14ac:dyDescent="0.2">
      <c r="A1656" t="s">
        <v>40</v>
      </c>
      <c r="B1656">
        <v>701</v>
      </c>
      <c r="C1656" s="5">
        <v>-61.837009999999999</v>
      </c>
      <c r="D1656" s="5">
        <v>81.126000000000005</v>
      </c>
      <c r="E1656">
        <v>17</v>
      </c>
      <c r="F1656">
        <v>-2.93</v>
      </c>
    </row>
    <row r="1657" spans="1:6" x14ac:dyDescent="0.2">
      <c r="A1657" t="s">
        <v>40</v>
      </c>
      <c r="B1657">
        <v>801</v>
      </c>
      <c r="C1657" s="5">
        <v>-63.248989999999999</v>
      </c>
      <c r="D1657" s="5">
        <v>81.620999999999995</v>
      </c>
      <c r="E1657">
        <v>17</v>
      </c>
      <c r="F1657">
        <v>-2.91</v>
      </c>
    </row>
    <row r="1658" spans="1:6" x14ac:dyDescent="0.2">
      <c r="A1658" t="s">
        <v>40</v>
      </c>
      <c r="B1658">
        <v>602</v>
      </c>
      <c r="C1658" s="5">
        <v>-61.387999999999998</v>
      </c>
      <c r="D1658" s="5">
        <v>82.111000000000004</v>
      </c>
      <c r="E1658">
        <v>17</v>
      </c>
      <c r="F1658">
        <v>-2.88</v>
      </c>
    </row>
    <row r="1659" spans="1:6" x14ac:dyDescent="0.2">
      <c r="A1659" t="s">
        <v>40</v>
      </c>
      <c r="B1659">
        <v>603</v>
      </c>
      <c r="C1659" s="5">
        <v>-61.183990000000001</v>
      </c>
      <c r="D1659" s="5">
        <v>82.090999999999994</v>
      </c>
      <c r="E1659">
        <v>17</v>
      </c>
      <c r="F1659">
        <v>-2.88</v>
      </c>
    </row>
    <row r="1660" spans="1:6" x14ac:dyDescent="0.2">
      <c r="A1660" t="s">
        <v>40</v>
      </c>
      <c r="B1660">
        <v>607</v>
      </c>
      <c r="C1660" s="5">
        <v>-60.38</v>
      </c>
      <c r="D1660" s="5">
        <v>82.007999999999996</v>
      </c>
      <c r="E1660">
        <v>17</v>
      </c>
      <c r="F1660">
        <v>-2.86</v>
      </c>
    </row>
    <row r="1661" spans="1:6" x14ac:dyDescent="0.2">
      <c r="A1661" t="s">
        <v>40</v>
      </c>
      <c r="B1661">
        <v>503</v>
      </c>
      <c r="C1661" s="5">
        <v>-64.838009999999997</v>
      </c>
      <c r="D1661" s="5">
        <v>81.239999999999995</v>
      </c>
      <c r="E1661">
        <v>17</v>
      </c>
      <c r="F1661">
        <v>-2.83</v>
      </c>
    </row>
    <row r="1662" spans="1:6" x14ac:dyDescent="0.2">
      <c r="A1662" t="s">
        <v>40</v>
      </c>
      <c r="B1662">
        <v>606</v>
      </c>
      <c r="C1662" s="5">
        <v>-60.592010000000002</v>
      </c>
      <c r="D1662" s="5">
        <v>82.025000000000006</v>
      </c>
      <c r="E1662">
        <v>17</v>
      </c>
      <c r="F1662">
        <v>-2.82</v>
      </c>
    </row>
    <row r="1663" spans="1:6" x14ac:dyDescent="0.2">
      <c r="A1663" t="s">
        <v>14</v>
      </c>
      <c r="B1663">
        <v>77</v>
      </c>
      <c r="C1663" s="5">
        <v>-154.61000000000001</v>
      </c>
      <c r="D1663" s="5">
        <v>77.391999999999996</v>
      </c>
      <c r="E1663">
        <v>17</v>
      </c>
      <c r="F1663">
        <v>-2.79</v>
      </c>
    </row>
    <row r="1664" spans="1:6" x14ac:dyDescent="0.2">
      <c r="A1664" t="s">
        <v>9</v>
      </c>
      <c r="B1664">
        <v>12018</v>
      </c>
      <c r="C1664" s="5">
        <v>-127.75</v>
      </c>
      <c r="D1664" s="5">
        <v>71.941999999999993</v>
      </c>
      <c r="E1664">
        <v>17</v>
      </c>
      <c r="F1664">
        <v>-2.7440000000000002</v>
      </c>
    </row>
    <row r="1665" spans="1:6" x14ac:dyDescent="0.2">
      <c r="A1665" t="s">
        <v>40</v>
      </c>
      <c r="B1665">
        <v>507</v>
      </c>
      <c r="C1665" s="5">
        <v>-64.116</v>
      </c>
      <c r="D1665" s="5">
        <v>81.144000000000005</v>
      </c>
      <c r="E1665">
        <v>17</v>
      </c>
      <c r="F1665">
        <v>-2.7</v>
      </c>
    </row>
    <row r="1666" spans="1:6" x14ac:dyDescent="0.2">
      <c r="A1666" t="s">
        <v>40</v>
      </c>
      <c r="B1666">
        <v>501</v>
      </c>
      <c r="C1666" s="5">
        <v>-65.146000000000001</v>
      </c>
      <c r="D1666" s="5">
        <v>81.284000000000006</v>
      </c>
      <c r="E1666">
        <v>17</v>
      </c>
      <c r="F1666">
        <v>-2.68</v>
      </c>
    </row>
    <row r="1667" spans="1:6" x14ac:dyDescent="0.2">
      <c r="A1667" t="s">
        <v>40</v>
      </c>
      <c r="B1667">
        <v>405</v>
      </c>
      <c r="C1667" s="5">
        <v>-68.584990000000005</v>
      </c>
      <c r="D1667" s="5">
        <v>80.518000000000001</v>
      </c>
      <c r="E1667">
        <v>17</v>
      </c>
      <c r="F1667">
        <v>-2.61</v>
      </c>
    </row>
    <row r="1668" spans="1:6" x14ac:dyDescent="0.2">
      <c r="A1668" t="s">
        <v>40</v>
      </c>
      <c r="B1668">
        <v>601</v>
      </c>
      <c r="C1668" s="5">
        <v>-61.610990000000001</v>
      </c>
      <c r="D1668" s="5">
        <v>82.126000000000005</v>
      </c>
      <c r="E1668">
        <v>17</v>
      </c>
      <c r="F1668">
        <v>-2.6</v>
      </c>
    </row>
    <row r="1669" spans="1:6" x14ac:dyDescent="0.2">
      <c r="A1669" t="s">
        <v>14</v>
      </c>
      <c r="B1669">
        <v>44</v>
      </c>
      <c r="C1669" s="5">
        <v>-166.84</v>
      </c>
      <c r="D1669" s="5">
        <v>78.617999999999995</v>
      </c>
      <c r="E1669">
        <v>17</v>
      </c>
      <c r="F1669">
        <v>-2.54</v>
      </c>
    </row>
    <row r="1670" spans="1:6" x14ac:dyDescent="0.2">
      <c r="A1670" t="s">
        <v>40</v>
      </c>
      <c r="B1670">
        <v>403</v>
      </c>
      <c r="C1670" s="5">
        <v>-68.774990000000003</v>
      </c>
      <c r="D1670" s="5">
        <v>80.543000000000006</v>
      </c>
      <c r="E1670">
        <v>17</v>
      </c>
      <c r="F1670">
        <v>-2.48</v>
      </c>
    </row>
    <row r="1671" spans="1:6" x14ac:dyDescent="0.2">
      <c r="A1671" t="s">
        <v>40</v>
      </c>
      <c r="B1671">
        <v>413</v>
      </c>
      <c r="C1671" s="5">
        <v>-67.567019999999999</v>
      </c>
      <c r="D1671" s="5">
        <v>80.394000000000005</v>
      </c>
      <c r="E1671">
        <v>17</v>
      </c>
      <c r="F1671">
        <v>-2.4</v>
      </c>
    </row>
    <row r="1672" spans="1:6" x14ac:dyDescent="0.2">
      <c r="A1672" t="s">
        <v>40</v>
      </c>
      <c r="B1672">
        <v>401</v>
      </c>
      <c r="C1672" s="5">
        <v>-68.925989999999999</v>
      </c>
      <c r="D1672" s="5">
        <v>80.558999999999997</v>
      </c>
      <c r="E1672">
        <v>17</v>
      </c>
      <c r="F1672">
        <v>-2.35</v>
      </c>
    </row>
    <row r="1673" spans="1:6" x14ac:dyDescent="0.2">
      <c r="A1673" t="s">
        <v>40</v>
      </c>
      <c r="B1673">
        <v>411</v>
      </c>
      <c r="C1673" s="5">
        <v>-67.816010000000006</v>
      </c>
      <c r="D1673" s="5">
        <v>80.42</v>
      </c>
      <c r="E1673">
        <v>17</v>
      </c>
      <c r="F1673">
        <v>-2.35</v>
      </c>
    </row>
    <row r="1674" spans="1:6" x14ac:dyDescent="0.2">
      <c r="A1674" t="s">
        <v>14</v>
      </c>
      <c r="B1674">
        <v>40</v>
      </c>
      <c r="C1674" s="5">
        <v>-167.24001000000001</v>
      </c>
      <c r="D1674" s="5">
        <v>78.730999999999995</v>
      </c>
      <c r="E1674">
        <v>17</v>
      </c>
      <c r="F1674">
        <v>-2.2599999999999998</v>
      </c>
    </row>
    <row r="1675" spans="1:6" x14ac:dyDescent="0.2">
      <c r="A1675" t="s">
        <v>40</v>
      </c>
      <c r="B1675">
        <v>409</v>
      </c>
      <c r="C1675" s="5">
        <v>-68.039000000000001</v>
      </c>
      <c r="D1675" s="5">
        <v>80.462000000000003</v>
      </c>
      <c r="E1675">
        <v>17</v>
      </c>
      <c r="F1675">
        <v>-2.16</v>
      </c>
    </row>
    <row r="1676" spans="1:6" x14ac:dyDescent="0.2">
      <c r="A1676" t="s">
        <v>40</v>
      </c>
      <c r="B1676">
        <v>105</v>
      </c>
      <c r="C1676" s="5">
        <v>-70.825990000000004</v>
      </c>
      <c r="D1676" s="5">
        <v>72.585999999999999</v>
      </c>
      <c r="E1676">
        <v>17</v>
      </c>
      <c r="F1676">
        <v>-2.12</v>
      </c>
    </row>
    <row r="1677" spans="1:6" x14ac:dyDescent="0.2">
      <c r="A1677" t="s">
        <v>14</v>
      </c>
      <c r="B1677">
        <v>49</v>
      </c>
      <c r="C1677" s="5">
        <v>-162.03</v>
      </c>
      <c r="D1677" s="5">
        <v>78.942999999999998</v>
      </c>
      <c r="E1677">
        <v>17</v>
      </c>
      <c r="F1677">
        <v>-2.12</v>
      </c>
    </row>
    <row r="1678" spans="1:6" x14ac:dyDescent="0.2">
      <c r="A1678" t="s">
        <v>40</v>
      </c>
      <c r="B1678">
        <v>407</v>
      </c>
      <c r="C1678" s="5">
        <v>-68.32199</v>
      </c>
      <c r="D1678" s="5">
        <v>80.486999999999995</v>
      </c>
      <c r="E1678">
        <v>17</v>
      </c>
      <c r="F1678">
        <v>-2.1</v>
      </c>
    </row>
    <row r="1679" spans="1:6" x14ac:dyDescent="0.2">
      <c r="A1679" t="s">
        <v>14</v>
      </c>
      <c r="B1679">
        <v>56</v>
      </c>
      <c r="C1679" s="5">
        <v>-159.17999</v>
      </c>
      <c r="D1679" s="5">
        <v>79.528000000000006</v>
      </c>
      <c r="E1679">
        <v>17</v>
      </c>
      <c r="F1679">
        <v>-1.94</v>
      </c>
    </row>
    <row r="1680" spans="1:6" x14ac:dyDescent="0.2">
      <c r="A1680" t="s">
        <v>40</v>
      </c>
      <c r="B1680">
        <v>207</v>
      </c>
      <c r="C1680" s="5">
        <v>-66.989990000000006</v>
      </c>
      <c r="D1680" s="5">
        <v>74.552000000000007</v>
      </c>
      <c r="E1680">
        <v>17</v>
      </c>
      <c r="F1680">
        <v>-1.76</v>
      </c>
    </row>
    <row r="1681" spans="1:6" x14ac:dyDescent="0.2">
      <c r="A1681" t="s">
        <v>40</v>
      </c>
      <c r="B1681">
        <v>305</v>
      </c>
      <c r="C1681" s="5">
        <v>-74.898009999999999</v>
      </c>
      <c r="D1681" s="5">
        <v>78.331999999999994</v>
      </c>
      <c r="E1681">
        <v>17</v>
      </c>
      <c r="F1681">
        <v>-1.75</v>
      </c>
    </row>
    <row r="1682" spans="1:6" x14ac:dyDescent="0.2">
      <c r="A1682" t="s">
        <v>40</v>
      </c>
      <c r="B1682">
        <v>303</v>
      </c>
      <c r="C1682" s="5">
        <v>-73.889009999999999</v>
      </c>
      <c r="D1682" s="5">
        <v>78.331999999999994</v>
      </c>
      <c r="E1682">
        <v>17</v>
      </c>
      <c r="F1682">
        <v>-1.62</v>
      </c>
    </row>
    <row r="1683" spans="1:6" x14ac:dyDescent="0.2">
      <c r="A1683" t="s">
        <v>37</v>
      </c>
      <c r="B1683">
        <v>172</v>
      </c>
      <c r="C1683" s="5">
        <v>3.2</v>
      </c>
      <c r="D1683" s="5">
        <v>81.117000000000004</v>
      </c>
      <c r="E1683">
        <v>17</v>
      </c>
      <c r="F1683">
        <v>-0.13</v>
      </c>
    </row>
    <row r="1684" spans="1:6" x14ac:dyDescent="0.2">
      <c r="A1684" t="s">
        <v>37</v>
      </c>
      <c r="B1684">
        <v>220</v>
      </c>
      <c r="C1684" s="5">
        <v>24.966999999999999</v>
      </c>
      <c r="D1684" s="5">
        <v>74</v>
      </c>
      <c r="E1684">
        <v>17</v>
      </c>
      <c r="F1684">
        <v>0.49</v>
      </c>
    </row>
    <row r="1685" spans="1:6" x14ac:dyDescent="0.2">
      <c r="A1685" t="s">
        <v>36</v>
      </c>
      <c r="B1685">
        <v>46</v>
      </c>
      <c r="C1685" s="5">
        <v>-6.19</v>
      </c>
      <c r="D1685" s="5">
        <v>84.58</v>
      </c>
      <c r="E1685">
        <v>17.213000000000001</v>
      </c>
      <c r="F1685">
        <v>-2.62</v>
      </c>
    </row>
    <row r="1686" spans="1:6" x14ac:dyDescent="0.2">
      <c r="A1686" t="s">
        <v>26</v>
      </c>
      <c r="B1686">
        <v>38</v>
      </c>
      <c r="C1686" s="5">
        <v>133.38999999999999</v>
      </c>
      <c r="D1686" s="5">
        <v>78.143000000000001</v>
      </c>
      <c r="E1686">
        <v>17.414000000000001</v>
      </c>
      <c r="F1686">
        <v>-1.0900000000000001</v>
      </c>
    </row>
    <row r="1687" spans="1:6" x14ac:dyDescent="0.2">
      <c r="A1687" t="s">
        <v>9</v>
      </c>
      <c r="B1687">
        <v>12004</v>
      </c>
      <c r="C1687" s="5">
        <v>-111.3</v>
      </c>
      <c r="D1687" s="5">
        <v>68.054000000000002</v>
      </c>
      <c r="E1687">
        <v>18</v>
      </c>
      <c r="F1687">
        <v>-4.79</v>
      </c>
    </row>
    <row r="1688" spans="1:6" x14ac:dyDescent="0.2">
      <c r="A1688" t="s">
        <v>9</v>
      </c>
      <c r="B1688">
        <v>12004</v>
      </c>
      <c r="C1688" s="5">
        <v>-111.3</v>
      </c>
      <c r="D1688" s="5">
        <v>68.054000000000002</v>
      </c>
      <c r="E1688">
        <v>18</v>
      </c>
      <c r="F1688">
        <v>-4.6040000000000001</v>
      </c>
    </row>
    <row r="1689" spans="1:6" x14ac:dyDescent="0.2">
      <c r="A1689" t="s">
        <v>9</v>
      </c>
      <c r="B1689">
        <v>12006</v>
      </c>
      <c r="C1689" s="5">
        <v>-111.06</v>
      </c>
      <c r="D1689" s="5">
        <v>68.396000000000001</v>
      </c>
      <c r="E1689">
        <v>18</v>
      </c>
      <c r="F1689">
        <v>-4.4720000000000004</v>
      </c>
    </row>
    <row r="1690" spans="1:6" x14ac:dyDescent="0.2">
      <c r="A1690" t="s">
        <v>9</v>
      </c>
      <c r="B1690">
        <v>12003</v>
      </c>
      <c r="C1690" s="5">
        <v>-111.36</v>
      </c>
      <c r="D1690" s="5">
        <v>67.888000000000005</v>
      </c>
      <c r="E1690">
        <v>18</v>
      </c>
      <c r="F1690">
        <v>-4.25</v>
      </c>
    </row>
    <row r="1691" spans="1:6" x14ac:dyDescent="0.2">
      <c r="A1691" t="s">
        <v>13</v>
      </c>
      <c r="B1691">
        <v>24045</v>
      </c>
      <c r="C1691" s="5">
        <v>-140.06</v>
      </c>
      <c r="D1691" s="5">
        <v>75.004000000000005</v>
      </c>
      <c r="E1691">
        <v>18</v>
      </c>
      <c r="F1691">
        <v>-3.722</v>
      </c>
    </row>
    <row r="1692" spans="1:6" x14ac:dyDescent="0.2">
      <c r="A1692" t="s">
        <v>10</v>
      </c>
      <c r="B1692">
        <v>22071</v>
      </c>
      <c r="C1692" s="5">
        <v>-133.96001000000001</v>
      </c>
      <c r="D1692" s="5">
        <v>72.364999999999995</v>
      </c>
      <c r="E1692">
        <v>18</v>
      </c>
      <c r="F1692">
        <v>-3.6890000000000001</v>
      </c>
    </row>
    <row r="1693" spans="1:6" x14ac:dyDescent="0.2">
      <c r="A1693" t="s">
        <v>38</v>
      </c>
      <c r="B1693">
        <v>16036</v>
      </c>
      <c r="C1693" s="5">
        <v>-149.99001000000001</v>
      </c>
      <c r="D1693" s="5">
        <v>76.004000000000005</v>
      </c>
      <c r="E1693">
        <v>18</v>
      </c>
      <c r="F1693">
        <v>-3.64</v>
      </c>
    </row>
    <row r="1694" spans="1:6" x14ac:dyDescent="0.2">
      <c r="A1694" t="s">
        <v>10</v>
      </c>
      <c r="B1694">
        <v>22060</v>
      </c>
      <c r="C1694" s="5">
        <v>-140.08000000000001</v>
      </c>
      <c r="D1694" s="5">
        <v>75.950999999999993</v>
      </c>
      <c r="E1694">
        <v>18</v>
      </c>
      <c r="F1694">
        <v>-3.4457</v>
      </c>
    </row>
    <row r="1695" spans="1:6" x14ac:dyDescent="0.2">
      <c r="A1695" t="s">
        <v>9</v>
      </c>
      <c r="B1695">
        <v>12017</v>
      </c>
      <c r="C1695" s="5">
        <v>-125</v>
      </c>
      <c r="D1695" s="5">
        <v>70.799000000000007</v>
      </c>
      <c r="E1695">
        <v>18</v>
      </c>
      <c r="F1695">
        <v>-3.4390000000000001</v>
      </c>
    </row>
    <row r="1696" spans="1:6" x14ac:dyDescent="0.2">
      <c r="A1696" t="s">
        <v>14</v>
      </c>
      <c r="B1696">
        <v>118</v>
      </c>
      <c r="C1696" s="5">
        <v>-163.35001</v>
      </c>
      <c r="D1696" s="5">
        <v>75.391000000000005</v>
      </c>
      <c r="E1696">
        <v>18</v>
      </c>
      <c r="F1696">
        <v>-3.27</v>
      </c>
    </row>
    <row r="1697" spans="1:6" x14ac:dyDescent="0.2">
      <c r="A1697" t="s">
        <v>9</v>
      </c>
      <c r="B1697">
        <v>12015</v>
      </c>
      <c r="C1697" s="5">
        <v>-122.92</v>
      </c>
      <c r="D1697" s="5">
        <v>70.545000000000002</v>
      </c>
      <c r="E1697">
        <v>18</v>
      </c>
      <c r="F1697">
        <v>-3.2120000000000002</v>
      </c>
    </row>
    <row r="1698" spans="1:6" x14ac:dyDescent="0.2">
      <c r="A1698" t="s">
        <v>9</v>
      </c>
      <c r="B1698">
        <v>12030</v>
      </c>
      <c r="C1698" s="5">
        <v>-120.08</v>
      </c>
      <c r="D1698" s="5">
        <v>69.980999999999995</v>
      </c>
      <c r="E1698">
        <v>18</v>
      </c>
      <c r="F1698">
        <v>-3.2080000000000002</v>
      </c>
    </row>
    <row r="1699" spans="1:6" x14ac:dyDescent="0.2">
      <c r="A1699" t="s">
        <v>9</v>
      </c>
      <c r="B1699">
        <v>12023</v>
      </c>
      <c r="C1699" s="5">
        <v>-126.42999</v>
      </c>
      <c r="D1699" s="5">
        <v>70.558999999999997</v>
      </c>
      <c r="E1699">
        <v>18</v>
      </c>
      <c r="F1699">
        <v>-3.1579999999999999</v>
      </c>
    </row>
    <row r="1700" spans="1:6" x14ac:dyDescent="0.2">
      <c r="A1700" t="s">
        <v>9</v>
      </c>
      <c r="B1700">
        <v>12014</v>
      </c>
      <c r="C1700" s="5">
        <v>-122.94</v>
      </c>
      <c r="D1700" s="5">
        <v>70.040000000000006</v>
      </c>
      <c r="E1700">
        <v>18</v>
      </c>
      <c r="F1700">
        <v>-3.089</v>
      </c>
    </row>
    <row r="1701" spans="1:6" x14ac:dyDescent="0.2">
      <c r="A1701" t="s">
        <v>9</v>
      </c>
      <c r="B1701">
        <v>12019</v>
      </c>
      <c r="C1701" s="5">
        <v>-126.64999</v>
      </c>
      <c r="D1701" s="5">
        <v>71.941999999999993</v>
      </c>
      <c r="E1701">
        <v>18</v>
      </c>
      <c r="F1701">
        <v>-3.0070000000000001</v>
      </c>
    </row>
    <row r="1702" spans="1:6" x14ac:dyDescent="0.2">
      <c r="A1702" t="s">
        <v>9</v>
      </c>
      <c r="B1702">
        <v>12022</v>
      </c>
      <c r="C1702" s="5">
        <v>-126.5</v>
      </c>
      <c r="D1702" s="5">
        <v>71.298000000000002</v>
      </c>
      <c r="E1702">
        <v>18</v>
      </c>
      <c r="F1702">
        <v>-2.9380000000000002</v>
      </c>
    </row>
    <row r="1703" spans="1:6" x14ac:dyDescent="0.2">
      <c r="A1703" t="s">
        <v>14</v>
      </c>
      <c r="B1703">
        <v>38</v>
      </c>
      <c r="C1703" s="5">
        <v>-167.92</v>
      </c>
      <c r="D1703" s="5">
        <v>79.100999999999999</v>
      </c>
      <c r="E1703">
        <v>18</v>
      </c>
      <c r="F1703">
        <v>-2.93</v>
      </c>
    </row>
    <row r="1704" spans="1:6" x14ac:dyDescent="0.2">
      <c r="A1704" t="s">
        <v>9</v>
      </c>
      <c r="B1704">
        <v>12029</v>
      </c>
      <c r="C1704" s="5">
        <v>-120.67</v>
      </c>
      <c r="D1704" s="5">
        <v>69.716999999999999</v>
      </c>
      <c r="E1704">
        <v>18</v>
      </c>
      <c r="F1704">
        <v>-2.9209999999999998</v>
      </c>
    </row>
    <row r="1705" spans="1:6" x14ac:dyDescent="0.2">
      <c r="A1705" t="s">
        <v>9</v>
      </c>
      <c r="B1705">
        <v>12011</v>
      </c>
      <c r="C1705" s="5">
        <v>-118.39999</v>
      </c>
      <c r="D1705" s="5">
        <v>69.582999999999998</v>
      </c>
      <c r="E1705">
        <v>18</v>
      </c>
      <c r="F1705">
        <v>-2.9129999999999998</v>
      </c>
    </row>
    <row r="1706" spans="1:6" x14ac:dyDescent="0.2">
      <c r="A1706" t="s">
        <v>9</v>
      </c>
      <c r="B1706">
        <v>12024</v>
      </c>
      <c r="C1706" s="5">
        <v>-127.21001</v>
      </c>
      <c r="D1706" s="5">
        <v>70.430999999999997</v>
      </c>
      <c r="E1706">
        <v>18</v>
      </c>
      <c r="F1706">
        <v>-2.5640000000000001</v>
      </c>
    </row>
    <row r="1707" spans="1:6" x14ac:dyDescent="0.2">
      <c r="A1707" t="s">
        <v>10</v>
      </c>
      <c r="B1707">
        <v>22015</v>
      </c>
      <c r="C1707" s="5">
        <v>-152.03998999999999</v>
      </c>
      <c r="D1707" s="5">
        <v>71.396000000000001</v>
      </c>
      <c r="E1707">
        <v>18</v>
      </c>
      <c r="F1707">
        <v>-2.2738999999999998</v>
      </c>
    </row>
    <row r="1708" spans="1:6" x14ac:dyDescent="0.2">
      <c r="A1708" t="s">
        <v>6</v>
      </c>
      <c r="B1708">
        <v>10013</v>
      </c>
      <c r="C1708" s="5">
        <v>-59.357999999999997</v>
      </c>
      <c r="D1708" s="5">
        <v>66.834000000000003</v>
      </c>
      <c r="E1708">
        <v>18</v>
      </c>
      <c r="F1708">
        <v>-2.1760000000000002</v>
      </c>
    </row>
    <row r="1709" spans="1:6" x14ac:dyDescent="0.2">
      <c r="A1709" t="s">
        <v>14</v>
      </c>
      <c r="B1709">
        <v>60</v>
      </c>
      <c r="C1709" s="5">
        <v>-157.86000000000001</v>
      </c>
      <c r="D1709" s="5">
        <v>79.203999999999994</v>
      </c>
      <c r="E1709">
        <v>18</v>
      </c>
      <c r="F1709">
        <v>-2.0499999999999998</v>
      </c>
    </row>
    <row r="1710" spans="1:6" x14ac:dyDescent="0.2">
      <c r="A1710" t="s">
        <v>22</v>
      </c>
      <c r="B1710">
        <v>22</v>
      </c>
      <c r="C1710" s="5">
        <v>-62.614199999999997</v>
      </c>
      <c r="D1710" s="5">
        <v>67.6755</v>
      </c>
      <c r="E1710">
        <v>18</v>
      </c>
      <c r="F1710">
        <v>-2.0499999999999998</v>
      </c>
    </row>
    <row r="1711" spans="1:6" x14ac:dyDescent="0.2">
      <c r="A1711" t="s">
        <v>40</v>
      </c>
      <c r="B1711">
        <v>205</v>
      </c>
      <c r="C1711" s="5">
        <v>-67.061000000000007</v>
      </c>
      <c r="D1711" s="5">
        <v>73.968999999999994</v>
      </c>
      <c r="E1711">
        <v>18</v>
      </c>
      <c r="F1711">
        <v>-2.02</v>
      </c>
    </row>
    <row r="1712" spans="1:6" x14ac:dyDescent="0.2">
      <c r="A1712" t="s">
        <v>6</v>
      </c>
      <c r="B1712">
        <v>10019</v>
      </c>
      <c r="C1712" s="5">
        <v>-81.312989999999999</v>
      </c>
      <c r="D1712" s="5">
        <v>75.981999999999999</v>
      </c>
      <c r="E1712">
        <v>18</v>
      </c>
      <c r="F1712">
        <v>-1.871</v>
      </c>
    </row>
    <row r="1713" spans="1:6" x14ac:dyDescent="0.2">
      <c r="A1713" t="s">
        <v>6</v>
      </c>
      <c r="B1713">
        <v>10016</v>
      </c>
      <c r="C1713" s="5">
        <v>-81.379000000000005</v>
      </c>
      <c r="D1713" s="5">
        <v>75.914000000000001</v>
      </c>
      <c r="E1713">
        <v>18</v>
      </c>
      <c r="F1713">
        <v>-1.7829999999999999</v>
      </c>
    </row>
    <row r="1714" spans="1:6" x14ac:dyDescent="0.2">
      <c r="A1714" t="s">
        <v>5</v>
      </c>
      <c r="B1714">
        <v>14002</v>
      </c>
      <c r="C1714" s="5">
        <v>-150</v>
      </c>
      <c r="D1714" s="5">
        <v>71.2</v>
      </c>
      <c r="E1714">
        <v>18</v>
      </c>
      <c r="F1714">
        <v>-1.7769999999999999</v>
      </c>
    </row>
    <row r="1715" spans="1:6" x14ac:dyDescent="0.2">
      <c r="A1715" t="s">
        <v>40</v>
      </c>
      <c r="B1715">
        <v>203</v>
      </c>
      <c r="C1715" s="5">
        <v>-66.995999999999995</v>
      </c>
      <c r="D1715" s="5">
        <v>73.382000000000005</v>
      </c>
      <c r="E1715">
        <v>18</v>
      </c>
      <c r="F1715">
        <v>-1.67</v>
      </c>
    </row>
    <row r="1716" spans="1:6" x14ac:dyDescent="0.2">
      <c r="A1716" t="s">
        <v>18</v>
      </c>
      <c r="B1716">
        <v>14</v>
      </c>
      <c r="C1716" s="5">
        <v>-155.02000000000001</v>
      </c>
      <c r="D1716" s="5">
        <v>71.828999999999994</v>
      </c>
      <c r="E1716">
        <v>18</v>
      </c>
      <c r="F1716">
        <v>-1.66</v>
      </c>
    </row>
    <row r="1717" spans="1:6" x14ac:dyDescent="0.2">
      <c r="A1717" t="s">
        <v>37</v>
      </c>
      <c r="B1717">
        <v>201</v>
      </c>
      <c r="C1717" s="5">
        <v>41.116999999999997</v>
      </c>
      <c r="D1717" s="5">
        <v>80.8</v>
      </c>
      <c r="E1717">
        <v>18</v>
      </c>
      <c r="F1717">
        <v>0.3</v>
      </c>
    </row>
    <row r="1718" spans="1:6" x14ac:dyDescent="0.2">
      <c r="A1718" t="s">
        <v>16</v>
      </c>
      <c r="B1718">
        <v>19085</v>
      </c>
      <c r="C1718" s="5">
        <v>-140</v>
      </c>
      <c r="D1718" s="5">
        <v>75.001000000000005</v>
      </c>
      <c r="E1718">
        <v>19</v>
      </c>
      <c r="F1718">
        <v>-3.8370000000000002</v>
      </c>
    </row>
    <row r="1719" spans="1:6" x14ac:dyDescent="0.2">
      <c r="A1719" t="s">
        <v>31</v>
      </c>
      <c r="B1719">
        <v>82</v>
      </c>
      <c r="C1719" s="5">
        <v>-67.509</v>
      </c>
      <c r="D1719" s="5">
        <v>85.942999999999998</v>
      </c>
      <c r="E1719">
        <v>19</v>
      </c>
      <c r="F1719">
        <v>-3.79</v>
      </c>
    </row>
    <row r="1720" spans="1:6" x14ac:dyDescent="0.2">
      <c r="A1720" t="s">
        <v>3</v>
      </c>
      <c r="B1720">
        <v>8018</v>
      </c>
      <c r="C1720" s="5">
        <v>-145.36000000000001</v>
      </c>
      <c r="D1720" s="5">
        <v>72.986000000000004</v>
      </c>
      <c r="E1720">
        <v>19</v>
      </c>
      <c r="F1720">
        <v>-3.71</v>
      </c>
    </row>
    <row r="1721" spans="1:6" x14ac:dyDescent="0.2">
      <c r="A1721" t="s">
        <v>3</v>
      </c>
      <c r="B1721">
        <v>8028</v>
      </c>
      <c r="C1721" s="5">
        <v>-137.19999999999999</v>
      </c>
      <c r="D1721" s="5">
        <v>70.335999999999999</v>
      </c>
      <c r="E1721">
        <v>19</v>
      </c>
      <c r="F1721">
        <v>-3.65</v>
      </c>
    </row>
    <row r="1722" spans="1:6" x14ac:dyDescent="0.2">
      <c r="A1722" t="s">
        <v>16</v>
      </c>
      <c r="B1722">
        <v>19075</v>
      </c>
      <c r="C1722" s="5">
        <v>-135.34</v>
      </c>
      <c r="D1722" s="5">
        <v>76.438000000000002</v>
      </c>
      <c r="E1722">
        <v>19</v>
      </c>
      <c r="F1722">
        <v>-3.5249999999999999</v>
      </c>
    </row>
    <row r="1723" spans="1:6" x14ac:dyDescent="0.2">
      <c r="A1723" t="s">
        <v>16</v>
      </c>
      <c r="B1723">
        <v>19097</v>
      </c>
      <c r="C1723" s="5">
        <v>-143.83000000000001</v>
      </c>
      <c r="D1723" s="5">
        <v>72.646000000000001</v>
      </c>
      <c r="E1723">
        <v>19</v>
      </c>
      <c r="F1723">
        <v>-3.5139999999999998</v>
      </c>
    </row>
    <row r="1724" spans="1:6" x14ac:dyDescent="0.2">
      <c r="A1724" t="s">
        <v>38</v>
      </c>
      <c r="B1724">
        <v>16049</v>
      </c>
      <c r="C1724" s="5">
        <v>-140.03</v>
      </c>
      <c r="D1724" s="5">
        <v>75.021000000000001</v>
      </c>
      <c r="E1724">
        <v>19</v>
      </c>
      <c r="F1724">
        <v>-3.5009999999999999</v>
      </c>
    </row>
    <row r="1725" spans="1:6" x14ac:dyDescent="0.2">
      <c r="A1725" t="s">
        <v>10</v>
      </c>
      <c r="B1725">
        <v>22049</v>
      </c>
      <c r="C1725" s="5">
        <v>-139.97</v>
      </c>
      <c r="D1725" s="5">
        <v>79.006</v>
      </c>
      <c r="E1725">
        <v>19</v>
      </c>
      <c r="F1725">
        <v>-3.4506999999999999</v>
      </c>
    </row>
    <row r="1726" spans="1:6" x14ac:dyDescent="0.2">
      <c r="A1726" t="s">
        <v>38</v>
      </c>
      <c r="B1726">
        <v>16034</v>
      </c>
      <c r="C1726" s="5">
        <v>-150.03</v>
      </c>
      <c r="D1726" s="5">
        <v>74.986000000000004</v>
      </c>
      <c r="E1726">
        <v>19</v>
      </c>
      <c r="F1726">
        <v>-3.4049999999999998</v>
      </c>
    </row>
    <row r="1727" spans="1:6" x14ac:dyDescent="0.2">
      <c r="A1727" t="s">
        <v>14</v>
      </c>
      <c r="B1727">
        <v>114</v>
      </c>
      <c r="C1727" s="5">
        <v>-160.17999</v>
      </c>
      <c r="D1727" s="5">
        <v>75.156000000000006</v>
      </c>
      <c r="E1727">
        <v>19</v>
      </c>
      <c r="F1727">
        <v>-3.35</v>
      </c>
    </row>
    <row r="1728" spans="1:6" x14ac:dyDescent="0.2">
      <c r="A1728" t="s">
        <v>10</v>
      </c>
      <c r="B1728">
        <v>22061</v>
      </c>
      <c r="C1728" s="5">
        <v>-142.44999999999999</v>
      </c>
      <c r="D1728" s="5">
        <v>76.003</v>
      </c>
      <c r="E1728">
        <v>19</v>
      </c>
      <c r="F1728">
        <v>-3.3449</v>
      </c>
    </row>
    <row r="1729" spans="1:6" x14ac:dyDescent="0.2">
      <c r="A1729" t="s">
        <v>9</v>
      </c>
      <c r="B1729">
        <v>12021</v>
      </c>
      <c r="C1729" s="5">
        <v>-130.59</v>
      </c>
      <c r="D1729" s="5">
        <v>71.563999999999993</v>
      </c>
      <c r="E1729">
        <v>19</v>
      </c>
      <c r="F1729">
        <v>-3.2949999999999999</v>
      </c>
    </row>
    <row r="1730" spans="1:6" x14ac:dyDescent="0.2">
      <c r="A1730" t="s">
        <v>38</v>
      </c>
      <c r="B1730">
        <v>16045</v>
      </c>
      <c r="C1730" s="5">
        <v>-140.09</v>
      </c>
      <c r="D1730" s="5">
        <v>77.918999999999997</v>
      </c>
      <c r="E1730">
        <v>19</v>
      </c>
      <c r="F1730">
        <v>-3.2709999999999999</v>
      </c>
    </row>
    <row r="1731" spans="1:6" x14ac:dyDescent="0.2">
      <c r="A1731" t="s">
        <v>31</v>
      </c>
      <c r="B1731">
        <v>86</v>
      </c>
      <c r="C1731" s="5">
        <v>-87.869020000000006</v>
      </c>
      <c r="D1731" s="5">
        <v>88.909000000000006</v>
      </c>
      <c r="E1731">
        <v>19</v>
      </c>
      <c r="F1731">
        <v>-3.18</v>
      </c>
    </row>
    <row r="1732" spans="1:6" x14ac:dyDescent="0.2">
      <c r="A1732" t="s">
        <v>31</v>
      </c>
      <c r="B1732">
        <v>75</v>
      </c>
      <c r="C1732" s="5">
        <v>-102.98999000000001</v>
      </c>
      <c r="D1732" s="5">
        <v>89.161000000000001</v>
      </c>
      <c r="E1732">
        <v>19</v>
      </c>
      <c r="F1732">
        <v>-3.13</v>
      </c>
    </row>
    <row r="1733" spans="1:6" x14ac:dyDescent="0.2">
      <c r="A1733" t="s">
        <v>14</v>
      </c>
      <c r="B1733">
        <v>2</v>
      </c>
      <c r="C1733" s="5">
        <v>-168.53</v>
      </c>
      <c r="D1733" s="5">
        <v>75.947999999999993</v>
      </c>
      <c r="E1733">
        <v>19</v>
      </c>
      <c r="F1733">
        <v>-3.07</v>
      </c>
    </row>
    <row r="1734" spans="1:6" x14ac:dyDescent="0.2">
      <c r="A1734" t="s">
        <v>10</v>
      </c>
      <c r="B1734">
        <v>22044</v>
      </c>
      <c r="C1734" s="5">
        <v>-149.99001000000001</v>
      </c>
      <c r="D1734" s="5">
        <v>83.028999999999996</v>
      </c>
      <c r="E1734">
        <v>19</v>
      </c>
      <c r="F1734">
        <v>-3.0225</v>
      </c>
    </row>
    <row r="1735" spans="1:6" x14ac:dyDescent="0.2">
      <c r="A1735" t="s">
        <v>9</v>
      </c>
      <c r="B1735">
        <v>12012</v>
      </c>
      <c r="C1735" s="5">
        <v>-118.60001</v>
      </c>
      <c r="D1735" s="5">
        <v>69.438000000000002</v>
      </c>
      <c r="E1735">
        <v>19</v>
      </c>
      <c r="F1735">
        <v>-2.9569999999999999</v>
      </c>
    </row>
    <row r="1736" spans="1:6" x14ac:dyDescent="0.2">
      <c r="A1736" t="s">
        <v>10</v>
      </c>
      <c r="B1736">
        <v>22009</v>
      </c>
      <c r="C1736" s="5">
        <v>-140</v>
      </c>
      <c r="D1736" s="5">
        <v>69.998999999999995</v>
      </c>
      <c r="E1736">
        <v>19</v>
      </c>
      <c r="F1736">
        <v>-2.2017000000000002</v>
      </c>
    </row>
    <row r="1737" spans="1:6" x14ac:dyDescent="0.2">
      <c r="A1737" t="s">
        <v>40</v>
      </c>
      <c r="B1737">
        <v>109</v>
      </c>
      <c r="C1737" s="5">
        <v>-73.169979999999995</v>
      </c>
      <c r="D1737" s="5">
        <v>72.412000000000006</v>
      </c>
      <c r="E1737">
        <v>19</v>
      </c>
      <c r="F1737">
        <v>-1.93</v>
      </c>
    </row>
    <row r="1738" spans="1:6" x14ac:dyDescent="0.2">
      <c r="A1738" t="s">
        <v>40</v>
      </c>
      <c r="B1738">
        <v>111</v>
      </c>
      <c r="C1738" s="5">
        <v>-74.441010000000006</v>
      </c>
      <c r="D1738" s="5">
        <v>72.335999999999999</v>
      </c>
      <c r="E1738">
        <v>19</v>
      </c>
      <c r="F1738">
        <v>-1.93</v>
      </c>
    </row>
    <row r="1739" spans="1:6" x14ac:dyDescent="0.2">
      <c r="A1739" t="s">
        <v>15</v>
      </c>
      <c r="B1739">
        <v>39</v>
      </c>
      <c r="C1739" s="5">
        <v>-60.972290000000001</v>
      </c>
      <c r="D1739" s="5">
        <v>66.674300000000002</v>
      </c>
      <c r="E1739">
        <v>19</v>
      </c>
      <c r="F1739">
        <v>-1.93</v>
      </c>
    </row>
    <row r="1740" spans="1:6" x14ac:dyDescent="0.2">
      <c r="A1740" t="s">
        <v>5</v>
      </c>
      <c r="B1740">
        <v>14003</v>
      </c>
      <c r="C1740" s="5">
        <v>-150</v>
      </c>
      <c r="D1740" s="5">
        <v>71.263000000000005</v>
      </c>
      <c r="E1740">
        <v>19</v>
      </c>
      <c r="F1740">
        <v>-1.8</v>
      </c>
    </row>
    <row r="1741" spans="1:6" x14ac:dyDescent="0.2">
      <c r="A1741" t="s">
        <v>21</v>
      </c>
      <c r="B1741">
        <v>110</v>
      </c>
      <c r="C1741" s="5">
        <v>-51.251710000000003</v>
      </c>
      <c r="D1741" s="5">
        <v>69.183999999999997</v>
      </c>
      <c r="E1741">
        <v>19</v>
      </c>
      <c r="F1741">
        <v>-1.46</v>
      </c>
    </row>
    <row r="1742" spans="1:6" x14ac:dyDescent="0.2">
      <c r="A1742" t="s">
        <v>22</v>
      </c>
      <c r="B1742">
        <v>35</v>
      </c>
      <c r="C1742" s="5">
        <v>-59.343809999999998</v>
      </c>
      <c r="D1742" s="5">
        <v>68.538300000000007</v>
      </c>
      <c r="E1742">
        <v>19</v>
      </c>
      <c r="F1742">
        <v>-1.01</v>
      </c>
    </row>
    <row r="1743" spans="1:6" x14ac:dyDescent="0.2">
      <c r="A1743" t="s">
        <v>34</v>
      </c>
      <c r="B1743">
        <v>580</v>
      </c>
      <c r="C1743" s="5">
        <v>29.997</v>
      </c>
      <c r="D1743" s="5">
        <v>80.918999999999997</v>
      </c>
      <c r="E1743">
        <v>19</v>
      </c>
      <c r="F1743">
        <v>-0.13</v>
      </c>
    </row>
    <row r="1744" spans="1:6" x14ac:dyDescent="0.2">
      <c r="A1744" t="s">
        <v>29</v>
      </c>
      <c r="B1744">
        <v>56</v>
      </c>
      <c r="C1744" s="5">
        <v>24.007999999999999</v>
      </c>
      <c r="D1744" s="5">
        <v>79.09</v>
      </c>
      <c r="E1744">
        <v>19</v>
      </c>
      <c r="F1744">
        <v>0.14699999999999999</v>
      </c>
    </row>
    <row r="1745" spans="1:6" x14ac:dyDescent="0.2">
      <c r="A1745" t="s">
        <v>34</v>
      </c>
      <c r="B1745">
        <v>582</v>
      </c>
      <c r="C1745" s="5">
        <v>29.981999999999999</v>
      </c>
      <c r="D1745" s="5">
        <v>81.415000000000006</v>
      </c>
      <c r="E1745">
        <v>19</v>
      </c>
      <c r="F1745">
        <v>0.22</v>
      </c>
    </row>
    <row r="1746" spans="1:6" x14ac:dyDescent="0.2">
      <c r="A1746" t="s">
        <v>34</v>
      </c>
      <c r="B1746">
        <v>598</v>
      </c>
      <c r="C1746" s="5">
        <v>11.545999999999999</v>
      </c>
      <c r="D1746" s="5">
        <v>80.319999999999993</v>
      </c>
      <c r="E1746">
        <v>19</v>
      </c>
      <c r="F1746">
        <v>0.3</v>
      </c>
    </row>
    <row r="1747" spans="1:6" x14ac:dyDescent="0.2">
      <c r="A1747" t="s">
        <v>34</v>
      </c>
      <c r="B1747">
        <v>581</v>
      </c>
      <c r="C1747" s="5">
        <v>30.007999999999999</v>
      </c>
      <c r="D1747" s="5">
        <v>81.165000000000006</v>
      </c>
      <c r="E1747">
        <v>19</v>
      </c>
      <c r="F1747">
        <v>0.41</v>
      </c>
    </row>
    <row r="1748" spans="1:6" x14ac:dyDescent="0.2">
      <c r="A1748" t="s">
        <v>36</v>
      </c>
      <c r="B1748">
        <v>46</v>
      </c>
      <c r="C1748" s="5">
        <v>-6.19</v>
      </c>
      <c r="D1748" s="5">
        <v>84.58</v>
      </c>
      <c r="E1748">
        <v>19.785</v>
      </c>
      <c r="F1748">
        <v>-2.64</v>
      </c>
    </row>
    <row r="1749" spans="1:6" x14ac:dyDescent="0.2">
      <c r="A1749" t="s">
        <v>36</v>
      </c>
      <c r="B1749">
        <v>8</v>
      </c>
      <c r="C1749" s="5">
        <v>25.96</v>
      </c>
      <c r="D1749" s="5">
        <v>83.58</v>
      </c>
      <c r="E1749">
        <v>19.983000000000001</v>
      </c>
      <c r="F1749">
        <v>-0.34</v>
      </c>
    </row>
    <row r="1750" spans="1:6" x14ac:dyDescent="0.2">
      <c r="A1750" t="s">
        <v>1</v>
      </c>
      <c r="B1750">
        <v>2024</v>
      </c>
      <c r="C1750" s="5">
        <v>-136.13</v>
      </c>
      <c r="D1750" s="5">
        <v>70.096999999999994</v>
      </c>
      <c r="E1750">
        <v>20</v>
      </c>
      <c r="F1750">
        <v>-6.2</v>
      </c>
    </row>
    <row r="1751" spans="1:6" x14ac:dyDescent="0.2">
      <c r="A1751" t="s">
        <v>3</v>
      </c>
      <c r="B1751">
        <v>8029</v>
      </c>
      <c r="C1751" s="5">
        <v>-139.97999999999999</v>
      </c>
      <c r="D1751" s="5">
        <v>70.537999999999997</v>
      </c>
      <c r="E1751">
        <v>20</v>
      </c>
      <c r="F1751">
        <v>-3.97</v>
      </c>
    </row>
    <row r="1752" spans="1:6" x14ac:dyDescent="0.2">
      <c r="A1752" t="s">
        <v>11</v>
      </c>
      <c r="B1752">
        <v>26045</v>
      </c>
      <c r="C1752" s="5">
        <v>-127.66</v>
      </c>
      <c r="D1752" s="5">
        <v>71.302999999999997</v>
      </c>
      <c r="E1752">
        <v>20</v>
      </c>
      <c r="F1752">
        <v>-3.87</v>
      </c>
    </row>
    <row r="1753" spans="1:6" x14ac:dyDescent="0.2">
      <c r="A1753" t="s">
        <v>31</v>
      </c>
      <c r="B1753">
        <v>81</v>
      </c>
      <c r="C1753" s="5">
        <v>-67.141999999999996</v>
      </c>
      <c r="D1753" s="5">
        <v>84.941000000000003</v>
      </c>
      <c r="E1753">
        <v>20</v>
      </c>
      <c r="F1753">
        <v>-3.85</v>
      </c>
    </row>
    <row r="1754" spans="1:6" x14ac:dyDescent="0.2">
      <c r="A1754" t="s">
        <v>3</v>
      </c>
      <c r="B1754">
        <v>8030</v>
      </c>
      <c r="C1754" s="5">
        <v>-138.42999</v>
      </c>
      <c r="D1754" s="5">
        <v>69.885999999999996</v>
      </c>
      <c r="E1754">
        <v>20</v>
      </c>
      <c r="F1754">
        <v>-3.84</v>
      </c>
    </row>
    <row r="1755" spans="1:6" x14ac:dyDescent="0.2">
      <c r="A1755" t="s">
        <v>16</v>
      </c>
      <c r="B1755">
        <v>19083</v>
      </c>
      <c r="C1755" s="5">
        <v>-139.99001000000001</v>
      </c>
      <c r="D1755" s="5">
        <v>75.983999999999995</v>
      </c>
      <c r="E1755">
        <v>20</v>
      </c>
      <c r="F1755">
        <v>-3.827</v>
      </c>
    </row>
    <row r="1756" spans="1:6" x14ac:dyDescent="0.2">
      <c r="A1756" t="s">
        <v>2</v>
      </c>
      <c r="B1756">
        <v>4010</v>
      </c>
      <c r="C1756" s="5">
        <v>-143.5</v>
      </c>
      <c r="D1756" s="5">
        <v>72.597999999999999</v>
      </c>
      <c r="E1756">
        <v>20</v>
      </c>
      <c r="F1756">
        <v>-3.8</v>
      </c>
    </row>
    <row r="1757" spans="1:6" x14ac:dyDescent="0.2">
      <c r="A1757" t="s">
        <v>32</v>
      </c>
      <c r="B1757">
        <v>38</v>
      </c>
      <c r="C1757" s="5">
        <v>-150.00078999999999</v>
      </c>
      <c r="D1757" s="5">
        <v>75.000299999999996</v>
      </c>
      <c r="E1757">
        <v>20</v>
      </c>
      <c r="F1757">
        <v>-3.79</v>
      </c>
    </row>
    <row r="1758" spans="1:6" x14ac:dyDescent="0.2">
      <c r="A1758" t="s">
        <v>3</v>
      </c>
      <c r="B1758">
        <v>8024</v>
      </c>
      <c r="C1758" s="5">
        <v>-136.91999999999999</v>
      </c>
      <c r="D1758" s="5">
        <v>70.48</v>
      </c>
      <c r="E1758">
        <v>20</v>
      </c>
      <c r="F1758">
        <v>-3.78</v>
      </c>
    </row>
    <row r="1759" spans="1:6" x14ac:dyDescent="0.2">
      <c r="A1759" t="s">
        <v>32</v>
      </c>
      <c r="B1759">
        <v>57</v>
      </c>
      <c r="C1759" s="5">
        <v>-138.02019999999999</v>
      </c>
      <c r="D1759" s="5">
        <v>73.452299999999994</v>
      </c>
      <c r="E1759">
        <v>20</v>
      </c>
      <c r="F1759">
        <v>-3.76</v>
      </c>
    </row>
    <row r="1760" spans="1:6" x14ac:dyDescent="0.2">
      <c r="A1760" t="s">
        <v>32</v>
      </c>
      <c r="B1760">
        <v>35</v>
      </c>
      <c r="C1760" s="5">
        <v>-149.98179999999999</v>
      </c>
      <c r="D1760" s="5">
        <v>76.990300000000005</v>
      </c>
      <c r="E1760">
        <v>20</v>
      </c>
      <c r="F1760">
        <v>-3.73</v>
      </c>
    </row>
    <row r="1761" spans="1:6" x14ac:dyDescent="0.2">
      <c r="A1761" t="s">
        <v>16</v>
      </c>
      <c r="B1761">
        <v>19100</v>
      </c>
      <c r="C1761" s="5">
        <v>-139.99001000000001</v>
      </c>
      <c r="D1761" s="5">
        <v>73</v>
      </c>
      <c r="E1761">
        <v>20</v>
      </c>
      <c r="F1761">
        <v>-3.7109999999999999</v>
      </c>
    </row>
    <row r="1762" spans="1:6" x14ac:dyDescent="0.2">
      <c r="A1762" t="s">
        <v>41</v>
      </c>
      <c r="B1762">
        <v>30007</v>
      </c>
      <c r="C1762" s="5">
        <v>-126.3</v>
      </c>
      <c r="D1762" s="5">
        <v>70.046000000000006</v>
      </c>
      <c r="E1762">
        <v>20</v>
      </c>
      <c r="F1762">
        <v>-3.65</v>
      </c>
    </row>
    <row r="1763" spans="1:6" x14ac:dyDescent="0.2">
      <c r="A1763" t="s">
        <v>10</v>
      </c>
      <c r="B1763">
        <v>22056</v>
      </c>
      <c r="C1763" s="5">
        <v>-135.42999</v>
      </c>
      <c r="D1763" s="5">
        <v>76.543999999999997</v>
      </c>
      <c r="E1763">
        <v>20</v>
      </c>
      <c r="F1763">
        <v>-3.6109</v>
      </c>
    </row>
    <row r="1764" spans="1:6" x14ac:dyDescent="0.2">
      <c r="A1764" t="s">
        <v>3</v>
      </c>
      <c r="B1764">
        <v>8022</v>
      </c>
      <c r="C1764" s="5">
        <v>-141.66999999999999</v>
      </c>
      <c r="D1764" s="5">
        <v>71.873000000000005</v>
      </c>
      <c r="E1764">
        <v>20</v>
      </c>
      <c r="F1764">
        <v>-3.61</v>
      </c>
    </row>
    <row r="1765" spans="1:6" x14ac:dyDescent="0.2">
      <c r="A1765" t="s">
        <v>1</v>
      </c>
      <c r="B1765">
        <v>2018</v>
      </c>
      <c r="C1765" s="5">
        <v>-136.85001</v>
      </c>
      <c r="D1765" s="5">
        <v>70.793000000000006</v>
      </c>
      <c r="E1765">
        <v>20</v>
      </c>
      <c r="F1765">
        <v>-3.6</v>
      </c>
    </row>
    <row r="1766" spans="1:6" x14ac:dyDescent="0.2">
      <c r="A1766" t="s">
        <v>1</v>
      </c>
      <c r="B1766">
        <v>2021</v>
      </c>
      <c r="C1766" s="5">
        <v>-136.42999</v>
      </c>
      <c r="D1766" s="5">
        <v>70.358000000000004</v>
      </c>
      <c r="E1766">
        <v>20</v>
      </c>
      <c r="F1766">
        <v>-3.6</v>
      </c>
    </row>
    <row r="1767" spans="1:6" x14ac:dyDescent="0.2">
      <c r="A1767" t="s">
        <v>1</v>
      </c>
      <c r="B1767">
        <v>2035</v>
      </c>
      <c r="C1767" s="5">
        <v>-138.28</v>
      </c>
      <c r="D1767" s="5">
        <v>69.484999999999999</v>
      </c>
      <c r="E1767">
        <v>20</v>
      </c>
      <c r="F1767">
        <v>-3.6</v>
      </c>
    </row>
    <row r="1768" spans="1:6" x14ac:dyDescent="0.2">
      <c r="A1768" t="s">
        <v>2</v>
      </c>
      <c r="B1768">
        <v>4006</v>
      </c>
      <c r="C1768" s="5">
        <v>-134.60001</v>
      </c>
      <c r="D1768" s="5">
        <v>70.947000000000003</v>
      </c>
      <c r="E1768">
        <v>20</v>
      </c>
      <c r="F1768">
        <v>-3.6</v>
      </c>
    </row>
    <row r="1769" spans="1:6" x14ac:dyDescent="0.2">
      <c r="A1769" t="s">
        <v>31</v>
      </c>
      <c r="B1769">
        <v>84</v>
      </c>
      <c r="C1769" s="5">
        <v>-63.264009999999999</v>
      </c>
      <c r="D1769" s="5">
        <v>84.093999999999994</v>
      </c>
      <c r="E1769">
        <v>20</v>
      </c>
      <c r="F1769">
        <v>-3.6</v>
      </c>
    </row>
    <row r="1770" spans="1:6" x14ac:dyDescent="0.2">
      <c r="A1770" t="s">
        <v>32</v>
      </c>
      <c r="B1770">
        <v>25</v>
      </c>
      <c r="C1770" s="5">
        <v>-149.90700000000001</v>
      </c>
      <c r="D1770" s="5">
        <v>78.997200000000007</v>
      </c>
      <c r="E1770">
        <v>20</v>
      </c>
      <c r="F1770">
        <v>-3.56</v>
      </c>
    </row>
    <row r="1771" spans="1:6" x14ac:dyDescent="0.2">
      <c r="A1771" t="s">
        <v>39</v>
      </c>
      <c r="B1771">
        <v>28006</v>
      </c>
      <c r="C1771" s="5">
        <v>-126.3</v>
      </c>
      <c r="D1771" s="5">
        <v>70.046000000000006</v>
      </c>
      <c r="E1771">
        <v>20</v>
      </c>
      <c r="F1771">
        <v>-3.55</v>
      </c>
    </row>
    <row r="1772" spans="1:6" x14ac:dyDescent="0.2">
      <c r="A1772" t="s">
        <v>31</v>
      </c>
      <c r="B1772">
        <v>95</v>
      </c>
      <c r="C1772" s="5">
        <v>-75.022000000000006</v>
      </c>
      <c r="D1772" s="5">
        <v>83.983999999999995</v>
      </c>
      <c r="E1772">
        <v>20</v>
      </c>
      <c r="F1772">
        <v>-3.54</v>
      </c>
    </row>
    <row r="1773" spans="1:6" x14ac:dyDescent="0.2">
      <c r="A1773" t="s">
        <v>8</v>
      </c>
      <c r="B1773">
        <v>32039</v>
      </c>
      <c r="C1773" s="5">
        <v>-126.3</v>
      </c>
      <c r="D1773" s="5">
        <v>70.046000000000006</v>
      </c>
      <c r="E1773">
        <v>20</v>
      </c>
      <c r="F1773">
        <v>-3.53</v>
      </c>
    </row>
    <row r="1774" spans="1:6" x14ac:dyDescent="0.2">
      <c r="A1774" t="s">
        <v>32</v>
      </c>
      <c r="B1774">
        <v>65</v>
      </c>
      <c r="C1774" s="5">
        <v>-139.99600000000001</v>
      </c>
      <c r="D1774" s="5">
        <v>70.573300000000003</v>
      </c>
      <c r="E1774">
        <v>20</v>
      </c>
      <c r="F1774">
        <v>-3.53</v>
      </c>
    </row>
    <row r="1775" spans="1:6" x14ac:dyDescent="0.2">
      <c r="A1775" t="s">
        <v>3</v>
      </c>
      <c r="B1775">
        <v>8027</v>
      </c>
      <c r="C1775" s="5">
        <v>-137.35001</v>
      </c>
      <c r="D1775" s="5">
        <v>70.376000000000005</v>
      </c>
      <c r="E1775">
        <v>20</v>
      </c>
      <c r="F1775">
        <v>-3.51</v>
      </c>
    </row>
    <row r="1776" spans="1:6" x14ac:dyDescent="0.2">
      <c r="A1776" t="s">
        <v>1</v>
      </c>
      <c r="B1776">
        <v>2014</v>
      </c>
      <c r="C1776" s="5">
        <v>-134.19999999999999</v>
      </c>
      <c r="D1776" s="5">
        <v>70.736999999999995</v>
      </c>
      <c r="E1776">
        <v>20</v>
      </c>
      <c r="F1776">
        <v>-3.5</v>
      </c>
    </row>
    <row r="1777" spans="1:6" x14ac:dyDescent="0.2">
      <c r="A1777" t="s">
        <v>1</v>
      </c>
      <c r="B1777">
        <v>2017</v>
      </c>
      <c r="C1777" s="5">
        <v>-134.52000000000001</v>
      </c>
      <c r="D1777" s="5">
        <v>70.992999999999995</v>
      </c>
      <c r="E1777">
        <v>20</v>
      </c>
      <c r="F1777">
        <v>-3.5</v>
      </c>
    </row>
    <row r="1778" spans="1:6" x14ac:dyDescent="0.2">
      <c r="A1778" t="s">
        <v>1</v>
      </c>
      <c r="B1778">
        <v>2042</v>
      </c>
      <c r="C1778" s="5">
        <v>-138.41</v>
      </c>
      <c r="D1778" s="5">
        <v>69.591999999999999</v>
      </c>
      <c r="E1778">
        <v>20</v>
      </c>
      <c r="F1778">
        <v>-3.5</v>
      </c>
    </row>
    <row r="1779" spans="1:6" x14ac:dyDescent="0.2">
      <c r="A1779" t="s">
        <v>32</v>
      </c>
      <c r="B1779">
        <v>17</v>
      </c>
      <c r="C1779" s="5">
        <v>-139.95551</v>
      </c>
      <c r="D1779" s="5">
        <v>76.994799999999998</v>
      </c>
      <c r="E1779">
        <v>20</v>
      </c>
      <c r="F1779">
        <v>-3.5</v>
      </c>
    </row>
    <row r="1780" spans="1:6" x14ac:dyDescent="0.2">
      <c r="A1780" t="s">
        <v>41</v>
      </c>
      <c r="B1780">
        <v>30001</v>
      </c>
      <c r="C1780" s="5">
        <v>-126.3</v>
      </c>
      <c r="D1780" s="5">
        <v>70.046000000000006</v>
      </c>
      <c r="E1780">
        <v>20</v>
      </c>
      <c r="F1780">
        <v>-3.46</v>
      </c>
    </row>
    <row r="1781" spans="1:6" x14ac:dyDescent="0.2">
      <c r="A1781" t="s">
        <v>1</v>
      </c>
      <c r="B1781">
        <v>2038</v>
      </c>
      <c r="C1781" s="5">
        <v>-138.53998999999999</v>
      </c>
      <c r="D1781" s="5">
        <v>69.92</v>
      </c>
      <c r="E1781">
        <v>20</v>
      </c>
      <c r="F1781">
        <v>-3.4</v>
      </c>
    </row>
    <row r="1782" spans="1:6" x14ac:dyDescent="0.2">
      <c r="A1782" t="s">
        <v>42</v>
      </c>
      <c r="B1782">
        <v>29005</v>
      </c>
      <c r="C1782" s="5">
        <v>-126.3</v>
      </c>
      <c r="D1782" s="5">
        <v>70.046000000000006</v>
      </c>
      <c r="E1782">
        <v>20</v>
      </c>
      <c r="F1782">
        <v>-3.37</v>
      </c>
    </row>
    <row r="1783" spans="1:6" x14ac:dyDescent="0.2">
      <c r="A1783" t="s">
        <v>16</v>
      </c>
      <c r="B1783">
        <v>19043</v>
      </c>
      <c r="C1783" s="5">
        <v>-156.30000000000001</v>
      </c>
      <c r="D1783" s="5">
        <v>75.665999999999997</v>
      </c>
      <c r="E1783">
        <v>20</v>
      </c>
      <c r="F1783">
        <v>-3.3679999999999999</v>
      </c>
    </row>
    <row r="1784" spans="1:6" x14ac:dyDescent="0.2">
      <c r="A1784" t="s">
        <v>41</v>
      </c>
      <c r="B1784">
        <v>30003</v>
      </c>
      <c r="C1784" s="5">
        <v>-126.3</v>
      </c>
      <c r="D1784" s="5">
        <v>70.046000000000006</v>
      </c>
      <c r="E1784">
        <v>20</v>
      </c>
      <c r="F1784">
        <v>-3.34</v>
      </c>
    </row>
    <row r="1785" spans="1:6" x14ac:dyDescent="0.2">
      <c r="A1785" t="s">
        <v>17</v>
      </c>
      <c r="B1785">
        <v>12</v>
      </c>
      <c r="C1785" s="5">
        <v>-157.53998999999999</v>
      </c>
      <c r="D1785" s="5">
        <v>73.438999999999993</v>
      </c>
      <c r="E1785">
        <v>20</v>
      </c>
      <c r="F1785">
        <v>-3.33</v>
      </c>
    </row>
    <row r="1786" spans="1:6" x14ac:dyDescent="0.2">
      <c r="A1786" t="s">
        <v>10</v>
      </c>
      <c r="B1786">
        <v>22048</v>
      </c>
      <c r="C1786" s="5">
        <v>-140.07001</v>
      </c>
      <c r="D1786" s="5">
        <v>80.028999999999996</v>
      </c>
      <c r="E1786">
        <v>20</v>
      </c>
      <c r="F1786">
        <v>-3.3043</v>
      </c>
    </row>
    <row r="1787" spans="1:6" x14ac:dyDescent="0.2">
      <c r="A1787" t="s">
        <v>1</v>
      </c>
      <c r="B1787">
        <v>2041</v>
      </c>
      <c r="C1787" s="5">
        <v>-138.82001</v>
      </c>
      <c r="D1787" s="5">
        <v>70.186999999999998</v>
      </c>
      <c r="E1787">
        <v>20</v>
      </c>
      <c r="F1787">
        <v>-3.3</v>
      </c>
    </row>
    <row r="1788" spans="1:6" x14ac:dyDescent="0.2">
      <c r="A1788" t="s">
        <v>38</v>
      </c>
      <c r="B1788">
        <v>16030</v>
      </c>
      <c r="C1788" s="5">
        <v>-157.16999999999999</v>
      </c>
      <c r="D1788" s="5">
        <v>75.477000000000004</v>
      </c>
      <c r="E1788">
        <v>20</v>
      </c>
      <c r="F1788">
        <v>-3.202</v>
      </c>
    </row>
    <row r="1789" spans="1:6" x14ac:dyDescent="0.2">
      <c r="A1789" t="s">
        <v>8</v>
      </c>
      <c r="B1789">
        <v>32047</v>
      </c>
      <c r="C1789" s="5">
        <v>-127.71001</v>
      </c>
      <c r="D1789" s="5">
        <v>71.313999999999993</v>
      </c>
      <c r="E1789">
        <v>20</v>
      </c>
      <c r="F1789">
        <v>-3.2</v>
      </c>
    </row>
    <row r="1790" spans="1:6" x14ac:dyDescent="0.2">
      <c r="A1790" t="s">
        <v>33</v>
      </c>
      <c r="B1790">
        <v>15041</v>
      </c>
      <c r="C1790" s="5">
        <v>-135.97</v>
      </c>
      <c r="D1790" s="5">
        <v>72.700999999999993</v>
      </c>
      <c r="E1790">
        <v>20</v>
      </c>
      <c r="F1790">
        <v>-3.1701999999999999</v>
      </c>
    </row>
    <row r="1791" spans="1:6" x14ac:dyDescent="0.2">
      <c r="A1791" t="s">
        <v>39</v>
      </c>
      <c r="B1791">
        <v>28004</v>
      </c>
      <c r="C1791" s="5">
        <v>-126.3</v>
      </c>
      <c r="D1791" s="5">
        <v>70.046000000000006</v>
      </c>
      <c r="E1791">
        <v>20</v>
      </c>
      <c r="F1791">
        <v>-3.14</v>
      </c>
    </row>
    <row r="1792" spans="1:6" x14ac:dyDescent="0.2">
      <c r="A1792" t="s">
        <v>18</v>
      </c>
      <c r="B1792">
        <v>43</v>
      </c>
      <c r="C1792" s="5">
        <v>-165.39999</v>
      </c>
      <c r="D1792" s="5">
        <v>73.63</v>
      </c>
      <c r="E1792">
        <v>20</v>
      </c>
      <c r="F1792">
        <v>-3.1</v>
      </c>
    </row>
    <row r="1793" spans="1:6" x14ac:dyDescent="0.2">
      <c r="A1793" t="s">
        <v>16</v>
      </c>
      <c r="B1793">
        <v>19020</v>
      </c>
      <c r="C1793" s="5">
        <v>-139.97</v>
      </c>
      <c r="D1793" s="5">
        <v>70.400999999999996</v>
      </c>
      <c r="E1793">
        <v>20</v>
      </c>
      <c r="F1793">
        <v>-3.0840000000000001</v>
      </c>
    </row>
    <row r="1794" spans="1:6" x14ac:dyDescent="0.2">
      <c r="A1794" t="s">
        <v>10</v>
      </c>
      <c r="B1794">
        <v>22040</v>
      </c>
      <c r="C1794" s="5">
        <v>-149.88999999999999</v>
      </c>
      <c r="D1794" s="5">
        <v>79.016999999999996</v>
      </c>
      <c r="E1794">
        <v>20</v>
      </c>
      <c r="F1794">
        <v>-3.0451999999999999</v>
      </c>
    </row>
    <row r="1795" spans="1:6" x14ac:dyDescent="0.2">
      <c r="A1795" t="s">
        <v>10</v>
      </c>
      <c r="B1795">
        <v>22036</v>
      </c>
      <c r="C1795" s="5">
        <v>-153.02000000000001</v>
      </c>
      <c r="D1795" s="5">
        <v>78.328999999999994</v>
      </c>
      <c r="E1795">
        <v>20</v>
      </c>
      <c r="F1795">
        <v>-2.9622000000000002</v>
      </c>
    </row>
    <row r="1796" spans="1:6" x14ac:dyDescent="0.2">
      <c r="A1796" t="s">
        <v>42</v>
      </c>
      <c r="B1796">
        <v>29003</v>
      </c>
      <c r="C1796" s="5">
        <v>-126.3</v>
      </c>
      <c r="D1796" s="5">
        <v>70.046000000000006</v>
      </c>
      <c r="E1796">
        <v>20</v>
      </c>
      <c r="F1796">
        <v>-2.92</v>
      </c>
    </row>
    <row r="1797" spans="1:6" x14ac:dyDescent="0.2">
      <c r="A1797" t="s">
        <v>39</v>
      </c>
      <c r="B1797">
        <v>28002</v>
      </c>
      <c r="C1797" s="5">
        <v>-126.3</v>
      </c>
      <c r="D1797" s="5">
        <v>70.046000000000006</v>
      </c>
      <c r="E1797">
        <v>20</v>
      </c>
      <c r="F1797">
        <v>-2.88</v>
      </c>
    </row>
    <row r="1798" spans="1:6" x14ac:dyDescent="0.2">
      <c r="A1798" t="s">
        <v>38</v>
      </c>
      <c r="B1798">
        <v>16012</v>
      </c>
      <c r="C1798" s="5">
        <v>-131.78</v>
      </c>
      <c r="D1798" s="5">
        <v>71.816999999999993</v>
      </c>
      <c r="E1798">
        <v>20</v>
      </c>
      <c r="F1798">
        <v>-2.871</v>
      </c>
    </row>
    <row r="1799" spans="1:6" x14ac:dyDescent="0.2">
      <c r="A1799" t="s">
        <v>41</v>
      </c>
      <c r="B1799">
        <v>30006</v>
      </c>
      <c r="C1799" s="5">
        <v>-126.3</v>
      </c>
      <c r="D1799" s="5">
        <v>70.046000000000006</v>
      </c>
      <c r="E1799">
        <v>20</v>
      </c>
      <c r="F1799">
        <v>-2.76</v>
      </c>
    </row>
    <row r="1800" spans="1:6" x14ac:dyDescent="0.2">
      <c r="A1800" t="s">
        <v>16</v>
      </c>
      <c r="B1800">
        <v>19005</v>
      </c>
      <c r="C1800" s="5">
        <v>-129.97</v>
      </c>
      <c r="D1800" s="5">
        <v>73.777000000000001</v>
      </c>
      <c r="E1800">
        <v>20</v>
      </c>
      <c r="F1800">
        <v>-2.714</v>
      </c>
    </row>
    <row r="1801" spans="1:6" x14ac:dyDescent="0.2">
      <c r="A1801" t="s">
        <v>14</v>
      </c>
      <c r="B1801">
        <v>11</v>
      </c>
      <c r="C1801" s="5">
        <v>-177.10001</v>
      </c>
      <c r="D1801" s="5">
        <v>76.433000000000007</v>
      </c>
      <c r="E1801">
        <v>20</v>
      </c>
      <c r="F1801">
        <v>-2.42</v>
      </c>
    </row>
    <row r="1802" spans="1:6" x14ac:dyDescent="0.2">
      <c r="A1802" t="s">
        <v>20</v>
      </c>
      <c r="B1802">
        <v>24</v>
      </c>
      <c r="C1802" s="5">
        <v>-60.97269</v>
      </c>
      <c r="D1802" s="5">
        <v>66.674300000000002</v>
      </c>
      <c r="E1802">
        <v>20</v>
      </c>
      <c r="F1802">
        <v>-2.27</v>
      </c>
    </row>
    <row r="1803" spans="1:6" x14ac:dyDescent="0.2">
      <c r="A1803" t="s">
        <v>6</v>
      </c>
      <c r="B1803">
        <v>10010</v>
      </c>
      <c r="C1803" s="5">
        <v>-59.916989999999998</v>
      </c>
      <c r="D1803" s="5">
        <v>66.712999999999994</v>
      </c>
      <c r="E1803">
        <v>20</v>
      </c>
      <c r="F1803">
        <v>-2.2130000000000001</v>
      </c>
    </row>
    <row r="1804" spans="1:6" x14ac:dyDescent="0.2">
      <c r="A1804" t="s">
        <v>6</v>
      </c>
      <c r="B1804">
        <v>10009</v>
      </c>
      <c r="C1804" s="5">
        <v>-60.799010000000003</v>
      </c>
      <c r="D1804" s="5">
        <v>66.519000000000005</v>
      </c>
      <c r="E1804">
        <v>20</v>
      </c>
      <c r="F1804">
        <v>-2.194</v>
      </c>
    </row>
    <row r="1805" spans="1:6" x14ac:dyDescent="0.2">
      <c r="A1805" t="s">
        <v>14</v>
      </c>
      <c r="B1805">
        <v>16</v>
      </c>
      <c r="C1805" s="5">
        <v>176.33</v>
      </c>
      <c r="D1805" s="5">
        <v>76.947999999999993</v>
      </c>
      <c r="E1805">
        <v>20</v>
      </c>
      <c r="F1805">
        <v>-2.19</v>
      </c>
    </row>
    <row r="1806" spans="1:6" x14ac:dyDescent="0.2">
      <c r="A1806" t="s">
        <v>40</v>
      </c>
      <c r="B1806">
        <v>104</v>
      </c>
      <c r="C1806" s="5">
        <v>-69.778019999999998</v>
      </c>
      <c r="D1806" s="5">
        <v>72.619</v>
      </c>
      <c r="E1806">
        <v>20</v>
      </c>
      <c r="F1806">
        <v>-2.15</v>
      </c>
    </row>
    <row r="1807" spans="1:6" x14ac:dyDescent="0.2">
      <c r="A1807" t="s">
        <v>10</v>
      </c>
      <c r="B1807">
        <v>22015</v>
      </c>
      <c r="C1807" s="5">
        <v>-152.03998999999999</v>
      </c>
      <c r="D1807" s="5">
        <v>71.396000000000001</v>
      </c>
      <c r="E1807">
        <v>20</v>
      </c>
      <c r="F1807">
        <v>-2.1473</v>
      </c>
    </row>
    <row r="1808" spans="1:6" x14ac:dyDescent="0.2">
      <c r="A1808" t="s">
        <v>22</v>
      </c>
      <c r="B1808">
        <v>60</v>
      </c>
      <c r="C1808" s="5">
        <v>-61.192810000000001</v>
      </c>
      <c r="D1808" s="5">
        <v>66.249499999999998</v>
      </c>
      <c r="E1808">
        <v>20</v>
      </c>
      <c r="F1808">
        <v>-2.0699999999999998</v>
      </c>
    </row>
    <row r="1809" spans="1:6" x14ac:dyDescent="0.2">
      <c r="A1809" t="s">
        <v>15</v>
      </c>
      <c r="B1809">
        <v>45</v>
      </c>
      <c r="C1809" s="5">
        <v>-62.608310000000003</v>
      </c>
      <c r="D1809" s="5">
        <v>67.677199999999999</v>
      </c>
      <c r="E1809">
        <v>20</v>
      </c>
      <c r="F1809">
        <v>-1.99</v>
      </c>
    </row>
    <row r="1810" spans="1:6" x14ac:dyDescent="0.2">
      <c r="A1810" t="s">
        <v>15</v>
      </c>
      <c r="B1810">
        <v>44</v>
      </c>
      <c r="C1810" s="5">
        <v>-62.767000000000003</v>
      </c>
      <c r="D1810" s="5">
        <v>67.625699999999995</v>
      </c>
      <c r="E1810">
        <v>20</v>
      </c>
      <c r="F1810">
        <v>-1.97</v>
      </c>
    </row>
    <row r="1811" spans="1:6" x14ac:dyDescent="0.2">
      <c r="A1811" t="s">
        <v>40</v>
      </c>
      <c r="B1811">
        <v>107</v>
      </c>
      <c r="C1811" s="5">
        <v>-71.353999999999999</v>
      </c>
      <c r="D1811" s="5">
        <v>72.498000000000005</v>
      </c>
      <c r="E1811">
        <v>20</v>
      </c>
      <c r="F1811">
        <v>-1.96</v>
      </c>
    </row>
    <row r="1812" spans="1:6" x14ac:dyDescent="0.2">
      <c r="A1812" t="s">
        <v>15</v>
      </c>
      <c r="B1812">
        <v>41</v>
      </c>
      <c r="C1812" s="5">
        <v>-60.809690000000003</v>
      </c>
      <c r="D1812" s="5">
        <v>66.6935</v>
      </c>
      <c r="E1812">
        <v>20</v>
      </c>
      <c r="F1812">
        <v>-1.92</v>
      </c>
    </row>
    <row r="1813" spans="1:6" x14ac:dyDescent="0.2">
      <c r="A1813" t="s">
        <v>6</v>
      </c>
      <c r="B1813">
        <v>10015</v>
      </c>
      <c r="C1813" s="5">
        <v>-64.666989999999998</v>
      </c>
      <c r="D1813" s="5">
        <v>72</v>
      </c>
      <c r="E1813">
        <v>20</v>
      </c>
      <c r="F1813">
        <v>-1.895</v>
      </c>
    </row>
    <row r="1814" spans="1:6" x14ac:dyDescent="0.2">
      <c r="A1814" t="s">
        <v>22</v>
      </c>
      <c r="B1814">
        <v>58</v>
      </c>
      <c r="C1814" s="5">
        <v>-60.311709999999998</v>
      </c>
      <c r="D1814" s="5">
        <v>66.249799999999993</v>
      </c>
      <c r="E1814">
        <v>20</v>
      </c>
      <c r="F1814">
        <v>-1.84</v>
      </c>
    </row>
    <row r="1815" spans="1:6" x14ac:dyDescent="0.2">
      <c r="A1815" t="s">
        <v>15</v>
      </c>
      <c r="B1815">
        <v>52</v>
      </c>
      <c r="C1815" s="5">
        <v>-61.481290000000001</v>
      </c>
      <c r="D1815" s="5">
        <v>68.178799999999995</v>
      </c>
      <c r="E1815">
        <v>20</v>
      </c>
      <c r="F1815">
        <v>-1.83</v>
      </c>
    </row>
    <row r="1816" spans="1:6" x14ac:dyDescent="0.2">
      <c r="A1816" t="s">
        <v>22</v>
      </c>
      <c r="B1816">
        <v>26</v>
      </c>
      <c r="C1816" s="5">
        <v>-62.057310000000001</v>
      </c>
      <c r="D1816" s="5">
        <v>67.918300000000002</v>
      </c>
      <c r="E1816">
        <v>20</v>
      </c>
      <c r="F1816">
        <v>-1.81</v>
      </c>
    </row>
    <row r="1817" spans="1:6" x14ac:dyDescent="0.2">
      <c r="A1817" t="s">
        <v>20</v>
      </c>
      <c r="B1817">
        <v>78</v>
      </c>
      <c r="C1817" s="5">
        <v>-61.484310000000001</v>
      </c>
      <c r="D1817" s="5">
        <v>68.177499999999995</v>
      </c>
      <c r="E1817">
        <v>20</v>
      </c>
      <c r="F1817">
        <v>-1.37</v>
      </c>
    </row>
    <row r="1818" spans="1:6" x14ac:dyDescent="0.2">
      <c r="A1818" t="s">
        <v>4</v>
      </c>
      <c r="B1818">
        <v>10</v>
      </c>
      <c r="C1818" s="5">
        <v>-156.72</v>
      </c>
      <c r="D1818" s="5">
        <v>71.504000000000005</v>
      </c>
      <c r="E1818">
        <v>20</v>
      </c>
      <c r="F1818">
        <v>-1.3640000000000001</v>
      </c>
    </row>
    <row r="1819" spans="1:6" x14ac:dyDescent="0.2">
      <c r="A1819" t="s">
        <v>15</v>
      </c>
      <c r="B1819">
        <v>48</v>
      </c>
      <c r="C1819" s="5">
        <v>-62.36121</v>
      </c>
      <c r="D1819" s="5">
        <v>67.768199999999993</v>
      </c>
      <c r="E1819">
        <v>20</v>
      </c>
      <c r="F1819">
        <v>-1.24</v>
      </c>
    </row>
    <row r="1820" spans="1:6" x14ac:dyDescent="0.2">
      <c r="A1820" t="s">
        <v>40</v>
      </c>
      <c r="B1820">
        <v>211</v>
      </c>
      <c r="C1820" s="5">
        <v>-67.002009999999999</v>
      </c>
      <c r="D1820" s="5">
        <v>75.311000000000007</v>
      </c>
      <c r="E1820">
        <v>20</v>
      </c>
      <c r="F1820">
        <v>-1.22</v>
      </c>
    </row>
    <row r="1821" spans="1:6" x14ac:dyDescent="0.2">
      <c r="A1821" t="s">
        <v>15</v>
      </c>
      <c r="B1821">
        <v>75</v>
      </c>
      <c r="C1821" s="5">
        <v>-57.688510000000001</v>
      </c>
      <c r="D1821" s="5">
        <v>66.981700000000004</v>
      </c>
      <c r="E1821">
        <v>20</v>
      </c>
      <c r="F1821">
        <v>-1.22</v>
      </c>
    </row>
    <row r="1822" spans="1:6" x14ac:dyDescent="0.2">
      <c r="A1822" t="s">
        <v>30</v>
      </c>
      <c r="B1822">
        <v>364</v>
      </c>
      <c r="C1822" s="5">
        <v>26.141999999999999</v>
      </c>
      <c r="D1822" s="5">
        <v>85.367999999999995</v>
      </c>
      <c r="E1822">
        <v>20</v>
      </c>
      <c r="F1822">
        <v>-1.1000000000000001</v>
      </c>
    </row>
    <row r="1823" spans="1:6" x14ac:dyDescent="0.2">
      <c r="A1823" t="s">
        <v>40</v>
      </c>
      <c r="B1823">
        <v>209</v>
      </c>
      <c r="C1823" s="5">
        <v>-67.001009999999994</v>
      </c>
      <c r="D1823" s="5">
        <v>74.971000000000004</v>
      </c>
      <c r="E1823">
        <v>20</v>
      </c>
      <c r="F1823">
        <v>-1.08</v>
      </c>
    </row>
    <row r="1824" spans="1:6" x14ac:dyDescent="0.2">
      <c r="A1824" t="s">
        <v>22</v>
      </c>
      <c r="B1824">
        <v>33</v>
      </c>
      <c r="C1824" s="5">
        <v>-59.689509999999999</v>
      </c>
      <c r="D1824" s="5">
        <v>68.495999999999995</v>
      </c>
      <c r="E1824">
        <v>20</v>
      </c>
      <c r="F1824">
        <v>-1.08</v>
      </c>
    </row>
    <row r="1825" spans="1:6" x14ac:dyDescent="0.2">
      <c r="A1825" t="s">
        <v>22</v>
      </c>
      <c r="B1825">
        <v>36</v>
      </c>
      <c r="C1825" s="5">
        <v>-59.091189999999997</v>
      </c>
      <c r="D1825" s="5">
        <v>68.5685</v>
      </c>
      <c r="E1825">
        <v>20</v>
      </c>
      <c r="F1825">
        <v>-1.05</v>
      </c>
    </row>
    <row r="1826" spans="1:6" x14ac:dyDescent="0.2">
      <c r="A1826" t="s">
        <v>22</v>
      </c>
      <c r="B1826">
        <v>52</v>
      </c>
      <c r="C1826" s="5">
        <v>-57.987789999999997</v>
      </c>
      <c r="D1826" s="5">
        <v>66.248500000000007</v>
      </c>
      <c r="E1826">
        <v>20</v>
      </c>
      <c r="F1826">
        <v>-1</v>
      </c>
    </row>
    <row r="1827" spans="1:6" x14ac:dyDescent="0.2">
      <c r="A1827" t="s">
        <v>12</v>
      </c>
      <c r="B1827">
        <v>12</v>
      </c>
      <c r="C1827" s="5">
        <v>-55.822200000000002</v>
      </c>
      <c r="D1827" s="5">
        <v>67.160799999999995</v>
      </c>
      <c r="E1827">
        <v>20</v>
      </c>
      <c r="F1827">
        <v>-0.82</v>
      </c>
    </row>
    <row r="1828" spans="1:6" x14ac:dyDescent="0.2">
      <c r="A1828" t="s">
        <v>12</v>
      </c>
      <c r="B1828">
        <v>14</v>
      </c>
      <c r="C1828" s="5">
        <v>-56.315309999999997</v>
      </c>
      <c r="D1828" s="5">
        <v>67.106700000000004</v>
      </c>
      <c r="E1828">
        <v>20</v>
      </c>
      <c r="F1828">
        <v>-0.76</v>
      </c>
    </row>
    <row r="1829" spans="1:6" x14ac:dyDescent="0.2">
      <c r="A1829" t="s">
        <v>30</v>
      </c>
      <c r="B1829">
        <v>362</v>
      </c>
      <c r="C1829" s="5">
        <v>29.33</v>
      </c>
      <c r="D1829" s="5">
        <v>85.082999999999998</v>
      </c>
      <c r="E1829">
        <v>20</v>
      </c>
      <c r="F1829">
        <v>-0.75</v>
      </c>
    </row>
    <row r="1830" spans="1:6" x14ac:dyDescent="0.2">
      <c r="A1830" t="s">
        <v>15</v>
      </c>
      <c r="B1830">
        <v>9</v>
      </c>
      <c r="C1830" s="5">
        <v>-55.830199999999998</v>
      </c>
      <c r="D1830" s="5">
        <v>67.161500000000004</v>
      </c>
      <c r="E1830">
        <v>20</v>
      </c>
      <c r="F1830">
        <v>-0.75</v>
      </c>
    </row>
    <row r="1831" spans="1:6" x14ac:dyDescent="0.2">
      <c r="A1831" t="s">
        <v>7</v>
      </c>
      <c r="B1831">
        <v>285</v>
      </c>
      <c r="C1831" s="5">
        <v>86.331000000000003</v>
      </c>
      <c r="D1831" s="5">
        <v>82.141999999999996</v>
      </c>
      <c r="E1831">
        <v>20</v>
      </c>
      <c r="F1831">
        <v>-0.745</v>
      </c>
    </row>
    <row r="1832" spans="1:6" x14ac:dyDescent="0.2">
      <c r="A1832" t="s">
        <v>15</v>
      </c>
      <c r="B1832">
        <v>12</v>
      </c>
      <c r="C1832" s="5">
        <v>-56.314999999999998</v>
      </c>
      <c r="D1832" s="5">
        <v>67.114999999999995</v>
      </c>
      <c r="E1832">
        <v>20</v>
      </c>
      <c r="F1832">
        <v>-0.66</v>
      </c>
    </row>
    <row r="1833" spans="1:6" x14ac:dyDescent="0.2">
      <c r="A1833" t="s">
        <v>23</v>
      </c>
      <c r="B1833">
        <v>6</v>
      </c>
      <c r="C1833" s="5">
        <v>-56.703310000000002</v>
      </c>
      <c r="D1833" s="5">
        <v>67.09</v>
      </c>
      <c r="E1833">
        <v>20</v>
      </c>
      <c r="F1833">
        <v>-0.61</v>
      </c>
    </row>
    <row r="1834" spans="1:6" x14ac:dyDescent="0.2">
      <c r="A1834" t="s">
        <v>7</v>
      </c>
      <c r="B1834">
        <v>283</v>
      </c>
      <c r="C1834" s="5">
        <v>86.111999999999995</v>
      </c>
      <c r="D1834" s="5">
        <v>81.869</v>
      </c>
      <c r="E1834">
        <v>20</v>
      </c>
      <c r="F1834">
        <v>-0.58699999999999997</v>
      </c>
    </row>
    <row r="1835" spans="1:6" x14ac:dyDescent="0.2">
      <c r="A1835" t="s">
        <v>15</v>
      </c>
      <c r="B1835">
        <v>13</v>
      </c>
      <c r="C1835" s="5">
        <v>-56.681489999999997</v>
      </c>
      <c r="D1835" s="5">
        <v>67.077799999999996</v>
      </c>
      <c r="E1835">
        <v>20</v>
      </c>
      <c r="F1835">
        <v>-0.56999999999999995</v>
      </c>
    </row>
    <row r="1836" spans="1:6" x14ac:dyDescent="0.2">
      <c r="A1836" t="s">
        <v>15</v>
      </c>
      <c r="B1836">
        <v>15</v>
      </c>
      <c r="C1836" s="5">
        <v>-57.03519</v>
      </c>
      <c r="D1836" s="5">
        <v>67.045500000000004</v>
      </c>
      <c r="E1836">
        <v>20</v>
      </c>
      <c r="F1836">
        <v>-0.39</v>
      </c>
    </row>
    <row r="1837" spans="1:6" x14ac:dyDescent="0.2">
      <c r="A1837" t="s">
        <v>30</v>
      </c>
      <c r="B1837">
        <v>358</v>
      </c>
      <c r="C1837" s="5">
        <v>30.501999999999999</v>
      </c>
      <c r="D1837" s="5">
        <v>84.025000000000006</v>
      </c>
      <c r="E1837">
        <v>20</v>
      </c>
      <c r="F1837">
        <v>-0.34</v>
      </c>
    </row>
    <row r="1838" spans="1:6" x14ac:dyDescent="0.2">
      <c r="A1838" t="s">
        <v>7</v>
      </c>
      <c r="B1838">
        <v>273</v>
      </c>
      <c r="C1838" s="5">
        <v>64.753</v>
      </c>
      <c r="D1838" s="5">
        <v>82.212000000000003</v>
      </c>
      <c r="E1838">
        <v>20</v>
      </c>
      <c r="F1838">
        <v>-5.8999999999999997E-2</v>
      </c>
    </row>
    <row r="1839" spans="1:6" x14ac:dyDescent="0.2">
      <c r="A1839" t="s">
        <v>7</v>
      </c>
      <c r="B1839">
        <v>267</v>
      </c>
      <c r="C1839" s="5">
        <v>61.283000000000001</v>
      </c>
      <c r="D1839" s="5">
        <v>82.965999999999994</v>
      </c>
      <c r="E1839">
        <v>20</v>
      </c>
      <c r="F1839">
        <v>-5.7000000000000002E-2</v>
      </c>
    </row>
    <row r="1840" spans="1:6" x14ac:dyDescent="0.2">
      <c r="A1840" t="s">
        <v>7</v>
      </c>
      <c r="B1840">
        <v>263</v>
      </c>
      <c r="C1840" s="5">
        <v>60.997999999999998</v>
      </c>
      <c r="D1840" s="5">
        <v>84.171999999999997</v>
      </c>
      <c r="E1840">
        <v>20</v>
      </c>
      <c r="F1840">
        <v>6.0000000000000001E-3</v>
      </c>
    </row>
    <row r="1841" spans="1:6" x14ac:dyDescent="0.2">
      <c r="A1841" t="s">
        <v>29</v>
      </c>
      <c r="B1841">
        <v>106</v>
      </c>
      <c r="C1841" s="5">
        <v>18.690000000000001</v>
      </c>
      <c r="D1841" s="5">
        <v>77.510000000000005</v>
      </c>
      <c r="E1841">
        <v>20</v>
      </c>
      <c r="F1841">
        <v>5.0999999999999997E-2</v>
      </c>
    </row>
    <row r="1842" spans="1:6" x14ac:dyDescent="0.2">
      <c r="A1842" t="s">
        <v>7</v>
      </c>
      <c r="B1842">
        <v>284</v>
      </c>
      <c r="C1842" s="5">
        <v>86.200999999999993</v>
      </c>
      <c r="D1842" s="5">
        <v>82.021000000000001</v>
      </c>
      <c r="E1842">
        <v>20</v>
      </c>
      <c r="F1842">
        <v>0.19</v>
      </c>
    </row>
    <row r="1843" spans="1:6" x14ac:dyDescent="0.2">
      <c r="A1843" t="s">
        <v>30</v>
      </c>
      <c r="B1843">
        <v>269</v>
      </c>
      <c r="C1843" s="5">
        <v>31.402999999999999</v>
      </c>
      <c r="D1843" s="5">
        <v>81.272000000000006</v>
      </c>
      <c r="E1843">
        <v>20</v>
      </c>
      <c r="F1843">
        <v>0.24</v>
      </c>
    </row>
    <row r="1844" spans="1:6" x14ac:dyDescent="0.2">
      <c r="A1844" t="s">
        <v>32</v>
      </c>
      <c r="B1844">
        <v>31</v>
      </c>
      <c r="C1844" s="5">
        <v>-159.99519000000001</v>
      </c>
      <c r="D1844" s="5">
        <v>75.989699999999999</v>
      </c>
      <c r="E1844">
        <v>21</v>
      </c>
      <c r="F1844">
        <v>-3.81</v>
      </c>
    </row>
    <row r="1845" spans="1:6" x14ac:dyDescent="0.2">
      <c r="A1845" t="s">
        <v>32</v>
      </c>
      <c r="B1845">
        <v>32</v>
      </c>
      <c r="C1845" s="5">
        <v>-153.29480000000001</v>
      </c>
      <c r="D1845" s="5">
        <v>75.299800000000005</v>
      </c>
      <c r="E1845">
        <v>21</v>
      </c>
      <c r="F1845">
        <v>-3.79</v>
      </c>
    </row>
    <row r="1846" spans="1:6" x14ac:dyDescent="0.2">
      <c r="A1846" t="s">
        <v>32</v>
      </c>
      <c r="B1846">
        <v>9</v>
      </c>
      <c r="C1846" s="5">
        <v>-139.4742</v>
      </c>
      <c r="D1846" s="5">
        <v>75.265000000000001</v>
      </c>
      <c r="E1846">
        <v>21</v>
      </c>
      <c r="F1846">
        <v>-3.77</v>
      </c>
    </row>
    <row r="1847" spans="1:6" x14ac:dyDescent="0.2">
      <c r="A1847" t="s">
        <v>32</v>
      </c>
      <c r="B1847">
        <v>61</v>
      </c>
      <c r="C1847" s="5">
        <v>-140.00078999999999</v>
      </c>
      <c r="D1847" s="5">
        <v>72.001800000000003</v>
      </c>
      <c r="E1847">
        <v>21</v>
      </c>
      <c r="F1847">
        <v>-3.76</v>
      </c>
    </row>
    <row r="1848" spans="1:6" x14ac:dyDescent="0.2">
      <c r="A1848" t="s">
        <v>10</v>
      </c>
      <c r="B1848">
        <v>22004</v>
      </c>
      <c r="C1848" s="5">
        <v>-140.00998999999999</v>
      </c>
      <c r="D1848" s="5">
        <v>71.585999999999999</v>
      </c>
      <c r="E1848">
        <v>21</v>
      </c>
      <c r="F1848">
        <v>-3.7414000000000001</v>
      </c>
    </row>
    <row r="1849" spans="1:6" x14ac:dyDescent="0.2">
      <c r="A1849" t="s">
        <v>16</v>
      </c>
      <c r="B1849">
        <v>19087</v>
      </c>
      <c r="C1849" s="5">
        <v>-140.06</v>
      </c>
      <c r="D1849" s="5">
        <v>73.974000000000004</v>
      </c>
      <c r="E1849">
        <v>21</v>
      </c>
      <c r="F1849">
        <v>-3.65</v>
      </c>
    </row>
    <row r="1850" spans="1:6" x14ac:dyDescent="0.2">
      <c r="A1850" t="s">
        <v>32</v>
      </c>
      <c r="B1850">
        <v>50</v>
      </c>
      <c r="C1850" s="5">
        <v>-150.2312</v>
      </c>
      <c r="D1850" s="5">
        <v>71.963300000000004</v>
      </c>
      <c r="E1850">
        <v>21</v>
      </c>
      <c r="F1850">
        <v>-3.65</v>
      </c>
    </row>
    <row r="1851" spans="1:6" x14ac:dyDescent="0.2">
      <c r="A1851" t="s">
        <v>10</v>
      </c>
      <c r="B1851">
        <v>22022</v>
      </c>
      <c r="C1851" s="5">
        <v>-147.74001000000001</v>
      </c>
      <c r="D1851" s="5">
        <v>74.5</v>
      </c>
      <c r="E1851">
        <v>21</v>
      </c>
      <c r="F1851">
        <v>-3.6335999999999999</v>
      </c>
    </row>
    <row r="1852" spans="1:6" x14ac:dyDescent="0.2">
      <c r="A1852" t="s">
        <v>32</v>
      </c>
      <c r="B1852">
        <v>44</v>
      </c>
      <c r="C1852" s="5">
        <v>-151.2303</v>
      </c>
      <c r="D1852" s="5">
        <v>71.658799999999999</v>
      </c>
      <c r="E1852">
        <v>21</v>
      </c>
      <c r="F1852">
        <v>-3.63</v>
      </c>
    </row>
    <row r="1853" spans="1:6" x14ac:dyDescent="0.2">
      <c r="A1853" t="s">
        <v>32</v>
      </c>
      <c r="B1853">
        <v>42</v>
      </c>
      <c r="C1853" s="5">
        <v>-149.99850000000001</v>
      </c>
      <c r="D1853" s="5">
        <v>72.998000000000005</v>
      </c>
      <c r="E1853">
        <v>21</v>
      </c>
      <c r="F1853">
        <v>-3.62</v>
      </c>
    </row>
    <row r="1854" spans="1:6" x14ac:dyDescent="0.2">
      <c r="A1854" t="s">
        <v>32</v>
      </c>
      <c r="B1854">
        <v>23</v>
      </c>
      <c r="C1854" s="5">
        <v>-150.00579999999999</v>
      </c>
      <c r="D1854" s="5">
        <v>78.007499999999993</v>
      </c>
      <c r="E1854">
        <v>21</v>
      </c>
      <c r="F1854">
        <v>-3.61</v>
      </c>
    </row>
    <row r="1855" spans="1:6" x14ac:dyDescent="0.2">
      <c r="A1855" t="s">
        <v>8</v>
      </c>
      <c r="B1855">
        <v>32041</v>
      </c>
      <c r="C1855" s="5">
        <v>-125.84</v>
      </c>
      <c r="D1855" s="5">
        <v>71.123000000000005</v>
      </c>
      <c r="E1855">
        <v>21</v>
      </c>
      <c r="F1855">
        <v>-3.6</v>
      </c>
    </row>
    <row r="1856" spans="1:6" x14ac:dyDescent="0.2">
      <c r="A1856" t="s">
        <v>32</v>
      </c>
      <c r="B1856">
        <v>29</v>
      </c>
      <c r="C1856" s="5">
        <v>-153.28120000000001</v>
      </c>
      <c r="D1856" s="5">
        <v>78.272300000000001</v>
      </c>
      <c r="E1856">
        <v>21</v>
      </c>
      <c r="F1856">
        <v>-3.6</v>
      </c>
    </row>
    <row r="1857" spans="1:6" x14ac:dyDescent="0.2">
      <c r="A1857" t="s">
        <v>32</v>
      </c>
      <c r="B1857">
        <v>67</v>
      </c>
      <c r="C1857" s="5">
        <v>-140.02549999999999</v>
      </c>
      <c r="D1857" s="5">
        <v>70.230999999999995</v>
      </c>
      <c r="E1857">
        <v>21</v>
      </c>
      <c r="F1857">
        <v>-3.6</v>
      </c>
    </row>
    <row r="1858" spans="1:6" x14ac:dyDescent="0.2">
      <c r="A1858" t="s">
        <v>10</v>
      </c>
      <c r="B1858">
        <v>22064</v>
      </c>
      <c r="C1858" s="5">
        <v>-140</v>
      </c>
      <c r="D1858" s="5">
        <v>74.031999999999996</v>
      </c>
      <c r="E1858">
        <v>21</v>
      </c>
      <c r="F1858">
        <v>-3.5871</v>
      </c>
    </row>
    <row r="1859" spans="1:6" x14ac:dyDescent="0.2">
      <c r="A1859" t="s">
        <v>32</v>
      </c>
      <c r="B1859">
        <v>34</v>
      </c>
      <c r="C1859" s="5">
        <v>-149.99680000000001</v>
      </c>
      <c r="D1859" s="5">
        <v>76.000299999999996</v>
      </c>
      <c r="E1859">
        <v>21</v>
      </c>
      <c r="F1859">
        <v>-3.58</v>
      </c>
    </row>
    <row r="1860" spans="1:6" x14ac:dyDescent="0.2">
      <c r="A1860" t="s">
        <v>32</v>
      </c>
      <c r="B1860">
        <v>11</v>
      </c>
      <c r="C1860" s="5">
        <v>-139.99471</v>
      </c>
      <c r="D1860" s="5">
        <v>76.002300000000005</v>
      </c>
      <c r="E1860">
        <v>21</v>
      </c>
      <c r="F1860">
        <v>-3.56</v>
      </c>
    </row>
    <row r="1861" spans="1:6" x14ac:dyDescent="0.2">
      <c r="A1861" t="s">
        <v>16</v>
      </c>
      <c r="B1861">
        <v>19041</v>
      </c>
      <c r="C1861" s="5">
        <v>-157.10001</v>
      </c>
      <c r="D1861" s="5">
        <v>75.747</v>
      </c>
      <c r="E1861">
        <v>21</v>
      </c>
      <c r="F1861">
        <v>-3.5390000000000001</v>
      </c>
    </row>
    <row r="1862" spans="1:6" x14ac:dyDescent="0.2">
      <c r="A1862" t="s">
        <v>16</v>
      </c>
      <c r="B1862">
        <v>19064</v>
      </c>
      <c r="C1862" s="5">
        <v>-143.24001000000001</v>
      </c>
      <c r="D1862" s="5">
        <v>77.307000000000002</v>
      </c>
      <c r="E1862">
        <v>21</v>
      </c>
      <c r="F1862">
        <v>-3.5390000000000001</v>
      </c>
    </row>
    <row r="1863" spans="1:6" x14ac:dyDescent="0.2">
      <c r="A1863" t="s">
        <v>8</v>
      </c>
      <c r="B1863">
        <v>32057</v>
      </c>
      <c r="C1863" s="5">
        <v>-124.84</v>
      </c>
      <c r="D1863" s="5">
        <v>70.320999999999998</v>
      </c>
      <c r="E1863">
        <v>21</v>
      </c>
      <c r="F1863">
        <v>-3.49</v>
      </c>
    </row>
    <row r="1864" spans="1:6" x14ac:dyDescent="0.2">
      <c r="A1864" t="s">
        <v>37</v>
      </c>
      <c r="B1864">
        <v>162</v>
      </c>
      <c r="C1864" s="5">
        <v>-8.8500099999999993</v>
      </c>
      <c r="D1864" s="5">
        <v>81.716999999999999</v>
      </c>
      <c r="E1864">
        <v>21</v>
      </c>
      <c r="F1864">
        <v>-3.49</v>
      </c>
    </row>
    <row r="1865" spans="1:6" x14ac:dyDescent="0.2">
      <c r="A1865" t="s">
        <v>16</v>
      </c>
      <c r="B1865">
        <v>19077</v>
      </c>
      <c r="C1865" s="5">
        <v>-132.47999999999999</v>
      </c>
      <c r="D1865" s="5">
        <v>76.123000000000005</v>
      </c>
      <c r="E1865">
        <v>21</v>
      </c>
      <c r="F1865">
        <v>-3.4830000000000001</v>
      </c>
    </row>
    <row r="1866" spans="1:6" x14ac:dyDescent="0.2">
      <c r="A1866" t="s">
        <v>3</v>
      </c>
      <c r="B1866">
        <v>8026</v>
      </c>
      <c r="C1866" s="5">
        <v>-135.85001</v>
      </c>
      <c r="D1866" s="5">
        <v>70.5</v>
      </c>
      <c r="E1866">
        <v>21</v>
      </c>
      <c r="F1866">
        <v>-3.48</v>
      </c>
    </row>
    <row r="1867" spans="1:6" x14ac:dyDescent="0.2">
      <c r="A1867" t="s">
        <v>32</v>
      </c>
      <c r="B1867">
        <v>18</v>
      </c>
      <c r="C1867" s="5">
        <v>-139.98849000000001</v>
      </c>
      <c r="D1867" s="5">
        <v>78.002799999999993</v>
      </c>
      <c r="E1867">
        <v>21</v>
      </c>
      <c r="F1867">
        <v>-3.48</v>
      </c>
    </row>
    <row r="1868" spans="1:6" x14ac:dyDescent="0.2">
      <c r="A1868" t="s">
        <v>16</v>
      </c>
      <c r="B1868">
        <v>19074</v>
      </c>
      <c r="C1868" s="5">
        <v>-136.50998999999999</v>
      </c>
      <c r="D1868" s="5">
        <v>77.012</v>
      </c>
      <c r="E1868">
        <v>21</v>
      </c>
      <c r="F1868">
        <v>-3.4790000000000001</v>
      </c>
    </row>
    <row r="1869" spans="1:6" x14ac:dyDescent="0.2">
      <c r="A1869" t="s">
        <v>10</v>
      </c>
      <c r="B1869">
        <v>22024</v>
      </c>
      <c r="C1869" s="5">
        <v>-149.89999</v>
      </c>
      <c r="D1869" s="5">
        <v>75.021000000000001</v>
      </c>
      <c r="E1869">
        <v>21</v>
      </c>
      <c r="F1869">
        <v>-3.4605999999999999</v>
      </c>
    </row>
    <row r="1870" spans="1:6" x14ac:dyDescent="0.2">
      <c r="A1870" t="s">
        <v>3</v>
      </c>
      <c r="B1870">
        <v>8021</v>
      </c>
      <c r="C1870" s="5">
        <v>-139.34</v>
      </c>
      <c r="D1870" s="5">
        <v>71.206000000000003</v>
      </c>
      <c r="E1870">
        <v>21</v>
      </c>
      <c r="F1870">
        <v>-3.44</v>
      </c>
    </row>
    <row r="1871" spans="1:6" x14ac:dyDescent="0.2">
      <c r="A1871" t="s">
        <v>32</v>
      </c>
      <c r="B1871">
        <v>48</v>
      </c>
      <c r="C1871" s="5">
        <v>-151.4117</v>
      </c>
      <c r="D1871" s="5">
        <v>71.572699999999998</v>
      </c>
      <c r="E1871">
        <v>21</v>
      </c>
      <c r="F1871">
        <v>-3.44</v>
      </c>
    </row>
    <row r="1872" spans="1:6" x14ac:dyDescent="0.2">
      <c r="A1872" t="s">
        <v>16</v>
      </c>
      <c r="B1872">
        <v>19013</v>
      </c>
      <c r="C1872" s="5">
        <v>-140.05000000000001</v>
      </c>
      <c r="D1872" s="5">
        <v>71.989999999999995</v>
      </c>
      <c r="E1872">
        <v>21</v>
      </c>
      <c r="F1872">
        <v>-3.431</v>
      </c>
    </row>
    <row r="1873" spans="1:6" x14ac:dyDescent="0.2">
      <c r="A1873" t="s">
        <v>8</v>
      </c>
      <c r="B1873">
        <v>32042</v>
      </c>
      <c r="C1873" s="5">
        <v>-125.19</v>
      </c>
      <c r="D1873" s="5">
        <v>71.301000000000002</v>
      </c>
      <c r="E1873">
        <v>21</v>
      </c>
      <c r="F1873">
        <v>-3.43</v>
      </c>
    </row>
    <row r="1874" spans="1:6" x14ac:dyDescent="0.2">
      <c r="A1874" t="s">
        <v>32</v>
      </c>
      <c r="B1874">
        <v>52</v>
      </c>
      <c r="C1874" s="5">
        <v>-144.7012</v>
      </c>
      <c r="D1874" s="5">
        <v>72.600200000000001</v>
      </c>
      <c r="E1874">
        <v>21</v>
      </c>
      <c r="F1874">
        <v>-3.43</v>
      </c>
    </row>
    <row r="1875" spans="1:6" x14ac:dyDescent="0.2">
      <c r="A1875" t="s">
        <v>16</v>
      </c>
      <c r="B1875">
        <v>19010</v>
      </c>
      <c r="C1875" s="5">
        <v>-134.81</v>
      </c>
      <c r="D1875" s="5">
        <v>73.680999999999997</v>
      </c>
      <c r="E1875">
        <v>21</v>
      </c>
      <c r="F1875">
        <v>-3.403</v>
      </c>
    </row>
    <row r="1876" spans="1:6" x14ac:dyDescent="0.2">
      <c r="A1876" t="s">
        <v>16</v>
      </c>
      <c r="B1876">
        <v>19038</v>
      </c>
      <c r="C1876" s="5">
        <v>-155.27000000000001</v>
      </c>
      <c r="D1876" s="5">
        <v>75.513000000000005</v>
      </c>
      <c r="E1876">
        <v>21</v>
      </c>
      <c r="F1876">
        <v>-3.39</v>
      </c>
    </row>
    <row r="1877" spans="1:6" x14ac:dyDescent="0.2">
      <c r="A1877" t="s">
        <v>16</v>
      </c>
      <c r="B1877">
        <v>19046</v>
      </c>
      <c r="C1877" s="5">
        <v>-150</v>
      </c>
      <c r="D1877" s="5">
        <v>76.998999999999995</v>
      </c>
      <c r="E1877">
        <v>21</v>
      </c>
      <c r="F1877">
        <v>-3.3889999999999998</v>
      </c>
    </row>
    <row r="1878" spans="1:6" x14ac:dyDescent="0.2">
      <c r="A1878" t="s">
        <v>32</v>
      </c>
      <c r="B1878">
        <v>22</v>
      </c>
      <c r="C1878" s="5">
        <v>-147.06779</v>
      </c>
      <c r="D1878" s="5">
        <v>77.7423</v>
      </c>
      <c r="E1878">
        <v>21</v>
      </c>
      <c r="F1878">
        <v>-3.38</v>
      </c>
    </row>
    <row r="1879" spans="1:6" x14ac:dyDescent="0.2">
      <c r="A1879" t="s">
        <v>16</v>
      </c>
      <c r="B1879">
        <v>19102</v>
      </c>
      <c r="C1879" s="5">
        <v>-134.30000000000001</v>
      </c>
      <c r="D1879" s="5">
        <v>72.271000000000001</v>
      </c>
      <c r="E1879">
        <v>21</v>
      </c>
      <c r="F1879">
        <v>-3.35</v>
      </c>
    </row>
    <row r="1880" spans="1:6" x14ac:dyDescent="0.2">
      <c r="A1880" t="s">
        <v>10</v>
      </c>
      <c r="B1880">
        <v>22029</v>
      </c>
      <c r="C1880" s="5">
        <v>-149.97999999999999</v>
      </c>
      <c r="D1880" s="5">
        <v>75.995999999999995</v>
      </c>
      <c r="E1880">
        <v>21</v>
      </c>
      <c r="F1880">
        <v>-3.3429000000000002</v>
      </c>
    </row>
    <row r="1881" spans="1:6" x14ac:dyDescent="0.2">
      <c r="A1881" t="s">
        <v>17</v>
      </c>
      <c r="B1881">
        <v>34</v>
      </c>
      <c r="C1881" s="5">
        <v>-154.5</v>
      </c>
      <c r="D1881" s="5">
        <v>72.534000000000006</v>
      </c>
      <c r="E1881">
        <v>21</v>
      </c>
      <c r="F1881">
        <v>-3.31</v>
      </c>
    </row>
    <row r="1882" spans="1:6" x14ac:dyDescent="0.2">
      <c r="A1882" t="s">
        <v>16</v>
      </c>
      <c r="B1882">
        <v>19034</v>
      </c>
      <c r="C1882" s="5">
        <v>-149.97999999999999</v>
      </c>
      <c r="D1882" s="5">
        <v>73.983999999999995</v>
      </c>
      <c r="E1882">
        <v>21</v>
      </c>
      <c r="F1882">
        <v>-3.3039999999999998</v>
      </c>
    </row>
    <row r="1883" spans="1:6" x14ac:dyDescent="0.2">
      <c r="A1883" t="s">
        <v>16</v>
      </c>
      <c r="B1883">
        <v>19069</v>
      </c>
      <c r="C1883" s="5">
        <v>-140.02000000000001</v>
      </c>
      <c r="D1883" s="5">
        <v>77.998000000000005</v>
      </c>
      <c r="E1883">
        <v>21</v>
      </c>
      <c r="F1883">
        <v>-3.2709999999999999</v>
      </c>
    </row>
    <row r="1884" spans="1:6" x14ac:dyDescent="0.2">
      <c r="A1884" t="s">
        <v>17</v>
      </c>
      <c r="B1884">
        <v>18</v>
      </c>
      <c r="C1884" s="5">
        <v>-158.62</v>
      </c>
      <c r="D1884" s="5">
        <v>72.745999999999995</v>
      </c>
      <c r="E1884">
        <v>21</v>
      </c>
      <c r="F1884">
        <v>-3.27</v>
      </c>
    </row>
    <row r="1885" spans="1:6" x14ac:dyDescent="0.2">
      <c r="A1885" t="s">
        <v>10</v>
      </c>
      <c r="B1885">
        <v>22020</v>
      </c>
      <c r="C1885" s="5">
        <v>-150</v>
      </c>
      <c r="D1885" s="5">
        <v>73</v>
      </c>
      <c r="E1885">
        <v>21</v>
      </c>
      <c r="F1885">
        <v>-3.2677</v>
      </c>
    </row>
    <row r="1886" spans="1:6" x14ac:dyDescent="0.2">
      <c r="A1886" t="s">
        <v>38</v>
      </c>
      <c r="B1886">
        <v>16050</v>
      </c>
      <c r="C1886" s="5">
        <v>-140.13</v>
      </c>
      <c r="D1886" s="5">
        <v>74.012</v>
      </c>
      <c r="E1886">
        <v>21</v>
      </c>
      <c r="F1886">
        <v>-3.2440000000000002</v>
      </c>
    </row>
    <row r="1887" spans="1:6" x14ac:dyDescent="0.2">
      <c r="A1887" t="s">
        <v>32</v>
      </c>
      <c r="B1887">
        <v>46</v>
      </c>
      <c r="C1887" s="5">
        <v>-151.92149000000001</v>
      </c>
      <c r="D1887" s="5">
        <v>71.391800000000003</v>
      </c>
      <c r="E1887">
        <v>21</v>
      </c>
      <c r="F1887">
        <v>-3.22</v>
      </c>
    </row>
    <row r="1888" spans="1:6" x14ac:dyDescent="0.2">
      <c r="A1888" t="s">
        <v>32</v>
      </c>
      <c r="B1888">
        <v>19</v>
      </c>
      <c r="C1888" s="5">
        <v>-142.94971000000001</v>
      </c>
      <c r="D1888" s="5">
        <v>78.0137</v>
      </c>
      <c r="E1888">
        <v>21</v>
      </c>
      <c r="F1888">
        <v>-3.21</v>
      </c>
    </row>
    <row r="1889" spans="1:6" x14ac:dyDescent="0.2">
      <c r="A1889" t="s">
        <v>10</v>
      </c>
      <c r="B1889">
        <v>22059</v>
      </c>
      <c r="C1889" s="5">
        <v>-130.88</v>
      </c>
      <c r="D1889" s="5">
        <v>76.084000000000003</v>
      </c>
      <c r="E1889">
        <v>21</v>
      </c>
      <c r="F1889">
        <v>-3.2025000000000001</v>
      </c>
    </row>
    <row r="1890" spans="1:6" x14ac:dyDescent="0.2">
      <c r="A1890" t="s">
        <v>33</v>
      </c>
      <c r="B1890">
        <v>15024</v>
      </c>
      <c r="C1890" s="5">
        <v>-149.97</v>
      </c>
      <c r="D1890" s="5">
        <v>75.989000000000004</v>
      </c>
      <c r="E1890">
        <v>21</v>
      </c>
      <c r="F1890">
        <v>-3.2004999999999999</v>
      </c>
    </row>
    <row r="1891" spans="1:6" x14ac:dyDescent="0.2">
      <c r="A1891" t="s">
        <v>17</v>
      </c>
      <c r="B1891">
        <v>10</v>
      </c>
      <c r="C1891" s="5">
        <v>-159.84</v>
      </c>
      <c r="D1891" s="5">
        <v>73.448999999999998</v>
      </c>
      <c r="E1891">
        <v>21</v>
      </c>
      <c r="F1891">
        <v>-3.18</v>
      </c>
    </row>
    <row r="1892" spans="1:6" x14ac:dyDescent="0.2">
      <c r="A1892" t="s">
        <v>32</v>
      </c>
      <c r="B1892">
        <v>64</v>
      </c>
      <c r="C1892" s="5">
        <v>-140.024</v>
      </c>
      <c r="D1892" s="5">
        <v>70.998699999999999</v>
      </c>
      <c r="E1892">
        <v>21</v>
      </c>
      <c r="F1892">
        <v>-3.18</v>
      </c>
    </row>
    <row r="1893" spans="1:6" x14ac:dyDescent="0.2">
      <c r="A1893" t="s">
        <v>16</v>
      </c>
      <c r="B1893">
        <v>19103</v>
      </c>
      <c r="C1893" s="5">
        <v>-131.84</v>
      </c>
      <c r="D1893" s="5">
        <v>71.834000000000003</v>
      </c>
      <c r="E1893">
        <v>21</v>
      </c>
      <c r="F1893">
        <v>-3.1760000000000002</v>
      </c>
    </row>
    <row r="1894" spans="1:6" x14ac:dyDescent="0.2">
      <c r="A1894" t="s">
        <v>16</v>
      </c>
      <c r="B1894">
        <v>19078</v>
      </c>
      <c r="C1894" s="5">
        <v>-130.00998999999999</v>
      </c>
      <c r="D1894" s="5">
        <v>75.953000000000003</v>
      </c>
      <c r="E1894">
        <v>21</v>
      </c>
      <c r="F1894">
        <v>-3.1619999999999999</v>
      </c>
    </row>
    <row r="1895" spans="1:6" x14ac:dyDescent="0.2">
      <c r="A1895" t="s">
        <v>38</v>
      </c>
      <c r="B1895">
        <v>16014</v>
      </c>
      <c r="C1895" s="5">
        <v>-139.97999999999999</v>
      </c>
      <c r="D1895" s="5">
        <v>71.998000000000005</v>
      </c>
      <c r="E1895">
        <v>21</v>
      </c>
      <c r="F1895">
        <v>-3.1509999999999998</v>
      </c>
    </row>
    <row r="1896" spans="1:6" x14ac:dyDescent="0.2">
      <c r="A1896" t="s">
        <v>16</v>
      </c>
      <c r="B1896">
        <v>19030</v>
      </c>
      <c r="C1896" s="5">
        <v>-150.31</v>
      </c>
      <c r="D1896" s="5">
        <v>71.983999999999995</v>
      </c>
      <c r="E1896">
        <v>21</v>
      </c>
      <c r="F1896">
        <v>-3.1429999999999998</v>
      </c>
    </row>
    <row r="1897" spans="1:6" x14ac:dyDescent="0.2">
      <c r="A1897" t="s">
        <v>38</v>
      </c>
      <c r="B1897">
        <v>16023</v>
      </c>
      <c r="C1897" s="5">
        <v>-149.94</v>
      </c>
      <c r="D1897" s="5">
        <v>72.963999999999999</v>
      </c>
      <c r="E1897">
        <v>21</v>
      </c>
      <c r="F1897">
        <v>-3.1160000000000001</v>
      </c>
    </row>
    <row r="1898" spans="1:6" x14ac:dyDescent="0.2">
      <c r="A1898" t="s">
        <v>10</v>
      </c>
      <c r="B1898">
        <v>22005</v>
      </c>
      <c r="C1898" s="5">
        <v>-140</v>
      </c>
      <c r="D1898" s="5">
        <v>71.001000000000005</v>
      </c>
      <c r="E1898">
        <v>21</v>
      </c>
      <c r="F1898">
        <v>-3.0739000000000001</v>
      </c>
    </row>
    <row r="1899" spans="1:6" x14ac:dyDescent="0.2">
      <c r="A1899" t="s">
        <v>16</v>
      </c>
      <c r="B1899">
        <v>19021</v>
      </c>
      <c r="C1899" s="5">
        <v>-140</v>
      </c>
      <c r="D1899" s="5">
        <v>70.23</v>
      </c>
      <c r="E1899">
        <v>21</v>
      </c>
      <c r="F1899">
        <v>-3.0710000000000002</v>
      </c>
    </row>
    <row r="1900" spans="1:6" x14ac:dyDescent="0.2">
      <c r="A1900" t="s">
        <v>10</v>
      </c>
      <c r="B1900">
        <v>22072</v>
      </c>
      <c r="C1900" s="5">
        <v>-131.89999</v>
      </c>
      <c r="D1900" s="5">
        <v>71.787999999999997</v>
      </c>
      <c r="E1900">
        <v>21</v>
      </c>
      <c r="F1900">
        <v>-3.0649999999999999</v>
      </c>
    </row>
    <row r="1901" spans="1:6" x14ac:dyDescent="0.2">
      <c r="A1901" t="s">
        <v>33</v>
      </c>
      <c r="B1901">
        <v>15043</v>
      </c>
      <c r="C1901" s="5">
        <v>-131.74001000000001</v>
      </c>
      <c r="D1901" s="5">
        <v>71.756</v>
      </c>
      <c r="E1901">
        <v>21</v>
      </c>
      <c r="F1901">
        <v>-3.0406</v>
      </c>
    </row>
    <row r="1902" spans="1:6" x14ac:dyDescent="0.2">
      <c r="A1902" t="s">
        <v>16</v>
      </c>
      <c r="B1902">
        <v>19057</v>
      </c>
      <c r="C1902" s="5">
        <v>-154.32001</v>
      </c>
      <c r="D1902" s="5">
        <v>78.337000000000003</v>
      </c>
      <c r="E1902">
        <v>21</v>
      </c>
      <c r="F1902">
        <v>-2.9750000000000001</v>
      </c>
    </row>
    <row r="1903" spans="1:6" x14ac:dyDescent="0.2">
      <c r="A1903" t="s">
        <v>10</v>
      </c>
      <c r="B1903">
        <v>22003</v>
      </c>
      <c r="C1903" s="5">
        <v>-131.75998999999999</v>
      </c>
      <c r="D1903" s="5">
        <v>71.828000000000003</v>
      </c>
      <c r="E1903">
        <v>21</v>
      </c>
      <c r="F1903">
        <v>-2.9661</v>
      </c>
    </row>
    <row r="1904" spans="1:6" x14ac:dyDescent="0.2">
      <c r="A1904" t="s">
        <v>10</v>
      </c>
      <c r="B1904">
        <v>22043</v>
      </c>
      <c r="C1904" s="5">
        <v>-149.96001000000001</v>
      </c>
      <c r="D1904" s="5">
        <v>82.004999999999995</v>
      </c>
      <c r="E1904">
        <v>21</v>
      </c>
      <c r="F1904">
        <v>-2.9453</v>
      </c>
    </row>
    <row r="1905" spans="1:6" x14ac:dyDescent="0.2">
      <c r="A1905" t="s">
        <v>10</v>
      </c>
      <c r="B1905">
        <v>22007</v>
      </c>
      <c r="C1905" s="5">
        <v>-140</v>
      </c>
      <c r="D1905" s="5">
        <v>70.575000000000003</v>
      </c>
      <c r="E1905">
        <v>21</v>
      </c>
      <c r="F1905">
        <v>-2.9443999999999999</v>
      </c>
    </row>
    <row r="1906" spans="1:6" x14ac:dyDescent="0.2">
      <c r="A1906" t="s">
        <v>16</v>
      </c>
      <c r="B1906">
        <v>19025</v>
      </c>
      <c r="C1906" s="5">
        <v>-152.03998999999999</v>
      </c>
      <c r="D1906" s="5">
        <v>71.400999999999996</v>
      </c>
      <c r="E1906">
        <v>21</v>
      </c>
      <c r="F1906">
        <v>-2.9209999999999998</v>
      </c>
    </row>
    <row r="1907" spans="1:6" x14ac:dyDescent="0.2">
      <c r="A1907" t="s">
        <v>10</v>
      </c>
      <c r="B1907">
        <v>22030</v>
      </c>
      <c r="C1907" s="5">
        <v>-150.03998999999999</v>
      </c>
      <c r="D1907" s="5">
        <v>76.998000000000005</v>
      </c>
      <c r="E1907">
        <v>21</v>
      </c>
      <c r="F1907">
        <v>-2.9087999999999998</v>
      </c>
    </row>
    <row r="1908" spans="1:6" x14ac:dyDescent="0.2">
      <c r="A1908" t="s">
        <v>10</v>
      </c>
      <c r="B1908">
        <v>22051</v>
      </c>
      <c r="C1908" s="5">
        <v>-142.03</v>
      </c>
      <c r="D1908" s="5">
        <v>77.171999999999997</v>
      </c>
      <c r="E1908">
        <v>21</v>
      </c>
      <c r="F1908">
        <v>-2.8811</v>
      </c>
    </row>
    <row r="1909" spans="1:6" x14ac:dyDescent="0.2">
      <c r="A1909" t="s">
        <v>38</v>
      </c>
      <c r="B1909">
        <v>16057</v>
      </c>
      <c r="C1909" s="5">
        <v>-131.77000000000001</v>
      </c>
      <c r="D1909" s="5">
        <v>71.828000000000003</v>
      </c>
      <c r="E1909">
        <v>21</v>
      </c>
      <c r="F1909">
        <v>-2.8340000000000001</v>
      </c>
    </row>
    <row r="1910" spans="1:6" x14ac:dyDescent="0.2">
      <c r="A1910" t="s">
        <v>38</v>
      </c>
      <c r="B1910">
        <v>16039</v>
      </c>
      <c r="C1910" s="5">
        <v>-153.21001000000001</v>
      </c>
      <c r="D1910" s="5">
        <v>78.301000000000002</v>
      </c>
      <c r="E1910">
        <v>21</v>
      </c>
      <c r="F1910">
        <v>-2.726</v>
      </c>
    </row>
    <row r="1911" spans="1:6" x14ac:dyDescent="0.2">
      <c r="A1911" t="s">
        <v>10</v>
      </c>
      <c r="B1911">
        <v>22014</v>
      </c>
      <c r="C1911" s="5">
        <v>-151.66</v>
      </c>
      <c r="D1911" s="5">
        <v>71.501000000000005</v>
      </c>
      <c r="E1911">
        <v>21</v>
      </c>
      <c r="F1911">
        <v>-2.6436999999999999</v>
      </c>
    </row>
    <row r="1912" spans="1:6" x14ac:dyDescent="0.2">
      <c r="A1912" t="s">
        <v>40</v>
      </c>
      <c r="B1912">
        <v>507</v>
      </c>
      <c r="C1912" s="5">
        <v>-64.116</v>
      </c>
      <c r="D1912" s="5">
        <v>81.144000000000005</v>
      </c>
      <c r="E1912">
        <v>21</v>
      </c>
      <c r="F1912">
        <v>-2.62</v>
      </c>
    </row>
    <row r="1913" spans="1:6" x14ac:dyDescent="0.2">
      <c r="A1913" t="s">
        <v>40</v>
      </c>
      <c r="B1913">
        <v>601</v>
      </c>
      <c r="C1913" s="5">
        <v>-61.610990000000001</v>
      </c>
      <c r="D1913" s="5">
        <v>82.126000000000005</v>
      </c>
      <c r="E1913">
        <v>21</v>
      </c>
      <c r="F1913">
        <v>-2.6</v>
      </c>
    </row>
    <row r="1914" spans="1:6" x14ac:dyDescent="0.2">
      <c r="A1914" t="s">
        <v>10</v>
      </c>
      <c r="B1914">
        <v>22017</v>
      </c>
      <c r="C1914" s="5">
        <v>-151.78</v>
      </c>
      <c r="D1914" s="5">
        <v>71.468000000000004</v>
      </c>
      <c r="E1914">
        <v>21</v>
      </c>
      <c r="F1914">
        <v>-2.5834000000000001</v>
      </c>
    </row>
    <row r="1915" spans="1:6" x14ac:dyDescent="0.2">
      <c r="A1915" t="s">
        <v>16</v>
      </c>
      <c r="B1915">
        <v>19023</v>
      </c>
      <c r="C1915" s="5">
        <v>-152.22</v>
      </c>
      <c r="D1915" s="5">
        <v>71.325999999999993</v>
      </c>
      <c r="E1915">
        <v>21</v>
      </c>
      <c r="F1915">
        <v>-2.3889999999999998</v>
      </c>
    </row>
    <row r="1916" spans="1:6" x14ac:dyDescent="0.2">
      <c r="A1916" t="s">
        <v>17</v>
      </c>
      <c r="B1916">
        <v>37</v>
      </c>
      <c r="C1916" s="5">
        <v>-155.75998999999999</v>
      </c>
      <c r="D1916" s="5">
        <v>71.650000000000006</v>
      </c>
      <c r="E1916">
        <v>21</v>
      </c>
      <c r="F1916">
        <v>-2.29</v>
      </c>
    </row>
    <row r="1917" spans="1:6" x14ac:dyDescent="0.2">
      <c r="A1917" t="s">
        <v>6</v>
      </c>
      <c r="B1917">
        <v>10010</v>
      </c>
      <c r="C1917" s="5">
        <v>-59.916989999999998</v>
      </c>
      <c r="D1917" s="5">
        <v>66.712999999999994</v>
      </c>
      <c r="E1917">
        <v>21</v>
      </c>
      <c r="F1917">
        <v>-2.1920000000000002</v>
      </c>
    </row>
    <row r="1918" spans="1:6" x14ac:dyDescent="0.2">
      <c r="A1918" t="s">
        <v>40</v>
      </c>
      <c r="B1918">
        <v>108</v>
      </c>
      <c r="C1918" s="5">
        <v>-72.579009999999997</v>
      </c>
      <c r="D1918" s="5">
        <v>72.448999999999998</v>
      </c>
      <c r="E1918">
        <v>21</v>
      </c>
      <c r="F1918">
        <v>-2.12</v>
      </c>
    </row>
    <row r="1919" spans="1:6" x14ac:dyDescent="0.2">
      <c r="A1919" t="s">
        <v>40</v>
      </c>
      <c r="B1919">
        <v>110</v>
      </c>
      <c r="C1919" s="5">
        <v>-73.835999999999999</v>
      </c>
      <c r="D1919" s="5">
        <v>72.384</v>
      </c>
      <c r="E1919">
        <v>21</v>
      </c>
      <c r="F1919">
        <v>-2.08</v>
      </c>
    </row>
    <row r="1920" spans="1:6" x14ac:dyDescent="0.2">
      <c r="A1920" t="s">
        <v>14</v>
      </c>
      <c r="B1920">
        <v>54</v>
      </c>
      <c r="C1920" s="5">
        <v>-160.86000000000001</v>
      </c>
      <c r="D1920" s="5">
        <v>79.272000000000006</v>
      </c>
      <c r="E1920">
        <v>21</v>
      </c>
      <c r="F1920">
        <v>-1.98</v>
      </c>
    </row>
    <row r="1921" spans="1:6" x14ac:dyDescent="0.2">
      <c r="A1921" t="s">
        <v>40</v>
      </c>
      <c r="B1921">
        <v>106</v>
      </c>
      <c r="C1921" s="5">
        <v>-71.353999999999999</v>
      </c>
      <c r="D1921" s="5">
        <v>72.543000000000006</v>
      </c>
      <c r="E1921">
        <v>21</v>
      </c>
      <c r="F1921">
        <v>-1.97</v>
      </c>
    </row>
    <row r="1922" spans="1:6" x14ac:dyDescent="0.2">
      <c r="A1922" t="s">
        <v>20</v>
      </c>
      <c r="B1922">
        <v>27</v>
      </c>
      <c r="C1922" s="5">
        <v>-60.070500000000003</v>
      </c>
      <c r="D1922" s="5">
        <v>66.760499999999993</v>
      </c>
      <c r="E1922">
        <v>21</v>
      </c>
      <c r="F1922">
        <v>-1.96</v>
      </c>
    </row>
    <row r="1923" spans="1:6" x14ac:dyDescent="0.2">
      <c r="A1923" t="s">
        <v>40</v>
      </c>
      <c r="B1923">
        <v>202</v>
      </c>
      <c r="C1923" s="5">
        <v>-66.995999999999995</v>
      </c>
      <c r="D1923" s="5">
        <v>73.054000000000002</v>
      </c>
      <c r="E1923">
        <v>21</v>
      </c>
      <c r="F1923">
        <v>-1.91</v>
      </c>
    </row>
    <row r="1924" spans="1:6" x14ac:dyDescent="0.2">
      <c r="A1924" t="s">
        <v>22</v>
      </c>
      <c r="B1924">
        <v>24</v>
      </c>
      <c r="C1924" s="5">
        <v>-62.365200000000002</v>
      </c>
      <c r="D1924" s="5">
        <v>67.764700000000005</v>
      </c>
      <c r="E1924">
        <v>21</v>
      </c>
      <c r="F1924">
        <v>-1.91</v>
      </c>
    </row>
    <row r="1925" spans="1:6" x14ac:dyDescent="0.2">
      <c r="A1925" t="s">
        <v>38</v>
      </c>
      <c r="B1925">
        <v>16018</v>
      </c>
      <c r="C1925" s="5">
        <v>-152.21001000000001</v>
      </c>
      <c r="D1925" s="5">
        <v>71.33</v>
      </c>
      <c r="E1925">
        <v>21</v>
      </c>
      <c r="F1925">
        <v>-1.819</v>
      </c>
    </row>
    <row r="1926" spans="1:6" x14ac:dyDescent="0.2">
      <c r="A1926" t="s">
        <v>42</v>
      </c>
      <c r="B1926">
        <v>29001</v>
      </c>
      <c r="C1926" s="5">
        <v>-126.3</v>
      </c>
      <c r="D1926" s="5">
        <v>70.046000000000006</v>
      </c>
      <c r="E1926">
        <v>21</v>
      </c>
      <c r="F1926">
        <v>-1.78</v>
      </c>
    </row>
    <row r="1927" spans="1:6" x14ac:dyDescent="0.2">
      <c r="A1927" t="s">
        <v>6</v>
      </c>
      <c r="B1927">
        <v>10018</v>
      </c>
      <c r="C1927" s="5">
        <v>-81.45599</v>
      </c>
      <c r="D1927" s="5">
        <v>75.837000000000003</v>
      </c>
      <c r="E1927">
        <v>21</v>
      </c>
      <c r="F1927">
        <v>-1.7649999999999999</v>
      </c>
    </row>
    <row r="1928" spans="1:6" x14ac:dyDescent="0.2">
      <c r="A1928" t="s">
        <v>15</v>
      </c>
      <c r="B1928">
        <v>25</v>
      </c>
      <c r="C1928" s="5">
        <v>-60.069490000000002</v>
      </c>
      <c r="D1928" s="5">
        <v>66.758200000000002</v>
      </c>
      <c r="E1928">
        <v>21</v>
      </c>
      <c r="F1928">
        <v>-1.76</v>
      </c>
    </row>
    <row r="1929" spans="1:6" x14ac:dyDescent="0.2">
      <c r="A1929" t="s">
        <v>40</v>
      </c>
      <c r="B1929">
        <v>304</v>
      </c>
      <c r="C1929" s="5">
        <v>-74.436000000000007</v>
      </c>
      <c r="D1929" s="5">
        <v>78.332999999999998</v>
      </c>
      <c r="E1929">
        <v>21</v>
      </c>
      <c r="F1929">
        <v>-1.69</v>
      </c>
    </row>
    <row r="1930" spans="1:6" x14ac:dyDescent="0.2">
      <c r="A1930" t="s">
        <v>40</v>
      </c>
      <c r="B1930">
        <v>207</v>
      </c>
      <c r="C1930" s="5">
        <v>-66.989990000000006</v>
      </c>
      <c r="D1930" s="5">
        <v>74.552000000000007</v>
      </c>
      <c r="E1930">
        <v>21</v>
      </c>
      <c r="F1930">
        <v>-1.68</v>
      </c>
    </row>
    <row r="1931" spans="1:6" x14ac:dyDescent="0.2">
      <c r="A1931" t="s">
        <v>15</v>
      </c>
      <c r="B1931">
        <v>22</v>
      </c>
      <c r="C1931" s="5">
        <v>-59.055300000000003</v>
      </c>
      <c r="D1931" s="5">
        <v>66.851699999999994</v>
      </c>
      <c r="E1931">
        <v>21</v>
      </c>
      <c r="F1931">
        <v>-1.67</v>
      </c>
    </row>
    <row r="1932" spans="1:6" x14ac:dyDescent="0.2">
      <c r="A1932" t="s">
        <v>21</v>
      </c>
      <c r="B1932">
        <v>6</v>
      </c>
      <c r="C1932" s="5">
        <v>-56.31</v>
      </c>
      <c r="D1932" s="5">
        <v>67.105999999999995</v>
      </c>
      <c r="E1932">
        <v>21</v>
      </c>
      <c r="F1932">
        <v>-1.39</v>
      </c>
    </row>
    <row r="1933" spans="1:6" x14ac:dyDescent="0.2">
      <c r="A1933" t="s">
        <v>17</v>
      </c>
      <c r="B1933">
        <v>39</v>
      </c>
      <c r="C1933" s="5">
        <v>-157.19</v>
      </c>
      <c r="D1933" s="5">
        <v>71.403999999999996</v>
      </c>
      <c r="E1933">
        <v>21</v>
      </c>
      <c r="F1933">
        <v>-1.32</v>
      </c>
    </row>
    <row r="1934" spans="1:6" x14ac:dyDescent="0.2">
      <c r="A1934" t="s">
        <v>21</v>
      </c>
      <c r="B1934">
        <v>41</v>
      </c>
      <c r="C1934" s="5">
        <v>-55.59299</v>
      </c>
      <c r="D1934" s="5">
        <v>69.004000000000005</v>
      </c>
      <c r="E1934">
        <v>21</v>
      </c>
      <c r="F1934">
        <v>-1.22</v>
      </c>
    </row>
    <row r="1935" spans="1:6" x14ac:dyDescent="0.2">
      <c r="A1935" t="s">
        <v>40</v>
      </c>
      <c r="B1935">
        <v>213</v>
      </c>
      <c r="C1935" s="5">
        <v>-67.004999999999995</v>
      </c>
      <c r="D1935" s="5">
        <v>75.700999999999993</v>
      </c>
      <c r="E1935">
        <v>21</v>
      </c>
      <c r="F1935">
        <v>-1.18</v>
      </c>
    </row>
    <row r="1936" spans="1:6" x14ac:dyDescent="0.2">
      <c r="A1936" t="s">
        <v>27</v>
      </c>
      <c r="B1936">
        <v>6</v>
      </c>
      <c r="C1936" s="5">
        <v>-56.31879</v>
      </c>
      <c r="D1936" s="5">
        <v>67.106300000000005</v>
      </c>
      <c r="E1936">
        <v>21</v>
      </c>
      <c r="F1936">
        <v>-0.79</v>
      </c>
    </row>
    <row r="1937" spans="1:6" x14ac:dyDescent="0.2">
      <c r="A1937" t="s">
        <v>23</v>
      </c>
      <c r="B1937">
        <v>8</v>
      </c>
      <c r="C1937" s="5">
        <v>-55.822809999999997</v>
      </c>
      <c r="D1937" s="5">
        <v>67.162000000000006</v>
      </c>
      <c r="E1937">
        <v>21</v>
      </c>
      <c r="F1937">
        <v>-0.76</v>
      </c>
    </row>
    <row r="1938" spans="1:6" x14ac:dyDescent="0.2">
      <c r="A1938" t="s">
        <v>23</v>
      </c>
      <c r="B1938">
        <v>7</v>
      </c>
      <c r="C1938" s="5">
        <v>-56.302309999999999</v>
      </c>
      <c r="D1938" s="5">
        <v>67.106700000000004</v>
      </c>
      <c r="E1938">
        <v>21</v>
      </c>
      <c r="F1938">
        <v>-0.73</v>
      </c>
    </row>
    <row r="1939" spans="1:6" x14ac:dyDescent="0.2">
      <c r="A1939" t="s">
        <v>25</v>
      </c>
      <c r="B1939">
        <v>5</v>
      </c>
      <c r="C1939" s="5">
        <v>-55.82199</v>
      </c>
      <c r="D1939" s="5">
        <v>67.160799999999995</v>
      </c>
      <c r="E1939">
        <v>21</v>
      </c>
      <c r="F1939">
        <v>-0.69</v>
      </c>
    </row>
    <row r="1940" spans="1:6" x14ac:dyDescent="0.2">
      <c r="A1940" t="s">
        <v>12</v>
      </c>
      <c r="B1940">
        <v>15</v>
      </c>
      <c r="C1940" s="5">
        <v>-56.674990000000001</v>
      </c>
      <c r="D1940" s="5">
        <v>67.067999999999998</v>
      </c>
      <c r="E1940">
        <v>21</v>
      </c>
      <c r="F1940">
        <v>-0.69</v>
      </c>
    </row>
    <row r="1941" spans="1:6" x14ac:dyDescent="0.2">
      <c r="A1941" t="s">
        <v>23</v>
      </c>
      <c r="B1941">
        <v>5</v>
      </c>
      <c r="C1941" s="5">
        <v>-57.032989999999998</v>
      </c>
      <c r="D1941" s="5">
        <v>67.039299999999997</v>
      </c>
      <c r="E1941">
        <v>21</v>
      </c>
      <c r="F1941">
        <v>-0.65</v>
      </c>
    </row>
    <row r="1942" spans="1:6" x14ac:dyDescent="0.2">
      <c r="A1942" t="s">
        <v>25</v>
      </c>
      <c r="B1942">
        <v>6</v>
      </c>
      <c r="C1942" s="5">
        <v>-56.316189999999999</v>
      </c>
      <c r="D1942" s="5">
        <v>67.108199999999997</v>
      </c>
      <c r="E1942">
        <v>21</v>
      </c>
      <c r="F1942">
        <v>-0.63</v>
      </c>
    </row>
    <row r="1943" spans="1:6" x14ac:dyDescent="0.2">
      <c r="A1943" t="s">
        <v>25</v>
      </c>
      <c r="B1943">
        <v>7</v>
      </c>
      <c r="C1943" s="5">
        <v>-56.674500000000002</v>
      </c>
      <c r="D1943" s="5">
        <v>67.068799999999996</v>
      </c>
      <c r="E1943">
        <v>21</v>
      </c>
      <c r="F1943">
        <v>-0.59</v>
      </c>
    </row>
    <row r="1944" spans="1:6" x14ac:dyDescent="0.2">
      <c r="A1944" t="s">
        <v>37</v>
      </c>
      <c r="B1944">
        <v>171</v>
      </c>
      <c r="C1944" s="5">
        <v>0.86699999999999999</v>
      </c>
      <c r="D1944" s="5">
        <v>81.400000000000006</v>
      </c>
      <c r="E1944">
        <v>21</v>
      </c>
      <c r="F1944">
        <v>-0.11</v>
      </c>
    </row>
    <row r="1945" spans="1:6" x14ac:dyDescent="0.2">
      <c r="A1945" t="s">
        <v>29</v>
      </c>
      <c r="B1945">
        <v>183</v>
      </c>
      <c r="C1945" s="5">
        <v>32.765000000000001</v>
      </c>
      <c r="D1945" s="5">
        <v>79.17</v>
      </c>
      <c r="E1945">
        <v>21</v>
      </c>
      <c r="F1945">
        <v>-7.6999999999999999E-2</v>
      </c>
    </row>
    <row r="1946" spans="1:6" x14ac:dyDescent="0.2">
      <c r="A1946" t="s">
        <v>37</v>
      </c>
      <c r="B1946">
        <v>173</v>
      </c>
      <c r="C1946" s="5">
        <v>5.117</v>
      </c>
      <c r="D1946" s="5">
        <v>80.783000000000001</v>
      </c>
      <c r="E1946">
        <v>21</v>
      </c>
      <c r="F1946">
        <v>0.01</v>
      </c>
    </row>
    <row r="1947" spans="1:6" x14ac:dyDescent="0.2">
      <c r="A1947" t="s">
        <v>37</v>
      </c>
      <c r="B1947">
        <v>204</v>
      </c>
      <c r="C1947" s="5">
        <v>46.25</v>
      </c>
      <c r="D1947" s="5">
        <v>82.016999999999996</v>
      </c>
      <c r="E1947">
        <v>21</v>
      </c>
      <c r="F1947">
        <v>0.16</v>
      </c>
    </row>
    <row r="1948" spans="1:6" x14ac:dyDescent="0.2">
      <c r="A1948" t="s">
        <v>37</v>
      </c>
      <c r="B1948">
        <v>203</v>
      </c>
      <c r="C1948" s="5">
        <v>46.883000000000003</v>
      </c>
      <c r="D1948" s="5">
        <v>81.667000000000002</v>
      </c>
      <c r="E1948">
        <v>21</v>
      </c>
      <c r="F1948">
        <v>0.25</v>
      </c>
    </row>
    <row r="1949" spans="1:6" x14ac:dyDescent="0.2">
      <c r="A1949" t="s">
        <v>26</v>
      </c>
      <c r="B1949">
        <v>36</v>
      </c>
      <c r="C1949" s="5">
        <v>133.25998999999999</v>
      </c>
      <c r="D1949" s="5">
        <v>78.307000000000002</v>
      </c>
      <c r="E1949">
        <v>21.074999999999999</v>
      </c>
      <c r="F1949">
        <v>-0.94</v>
      </c>
    </row>
    <row r="1950" spans="1:6" x14ac:dyDescent="0.2">
      <c r="A1950" t="s">
        <v>26</v>
      </c>
      <c r="B1950">
        <v>48</v>
      </c>
      <c r="C1950" s="5">
        <v>126.36</v>
      </c>
      <c r="D1950" s="5">
        <v>77.13</v>
      </c>
      <c r="E1950">
        <v>21.175000000000001</v>
      </c>
      <c r="F1950">
        <v>-1.1499999999999999</v>
      </c>
    </row>
    <row r="1951" spans="1:6" x14ac:dyDescent="0.2">
      <c r="A1951" t="s">
        <v>14</v>
      </c>
      <c r="B1951">
        <v>27</v>
      </c>
      <c r="C1951" s="5">
        <v>-179.89</v>
      </c>
      <c r="D1951" s="5">
        <v>79.962000000000003</v>
      </c>
      <c r="E1951">
        <v>22</v>
      </c>
      <c r="F1951">
        <v>-4.04</v>
      </c>
    </row>
    <row r="1952" spans="1:6" x14ac:dyDescent="0.2">
      <c r="A1952" t="s">
        <v>8</v>
      </c>
      <c r="B1952">
        <v>32046</v>
      </c>
      <c r="C1952" s="5">
        <v>-127.08</v>
      </c>
      <c r="D1952" s="5">
        <v>71.515000000000001</v>
      </c>
      <c r="E1952">
        <v>22</v>
      </c>
      <c r="F1952">
        <v>-3.83</v>
      </c>
    </row>
    <row r="1953" spans="1:6" x14ac:dyDescent="0.2">
      <c r="A1953" t="s">
        <v>16</v>
      </c>
      <c r="B1953">
        <v>19035</v>
      </c>
      <c r="C1953" s="5">
        <v>-150.13</v>
      </c>
      <c r="D1953" s="5">
        <v>74.924000000000007</v>
      </c>
      <c r="E1953">
        <v>22</v>
      </c>
      <c r="F1953">
        <v>-3.7639999999999998</v>
      </c>
    </row>
    <row r="1954" spans="1:6" x14ac:dyDescent="0.2">
      <c r="A1954" t="s">
        <v>16</v>
      </c>
      <c r="B1954">
        <v>19050</v>
      </c>
      <c r="C1954" s="5">
        <v>-149.77000000000001</v>
      </c>
      <c r="D1954" s="5">
        <v>77.942999999999998</v>
      </c>
      <c r="E1954">
        <v>22</v>
      </c>
      <c r="F1954">
        <v>-3.702</v>
      </c>
    </row>
    <row r="1955" spans="1:6" x14ac:dyDescent="0.2">
      <c r="A1955" t="s">
        <v>10</v>
      </c>
      <c r="B1955">
        <v>22069</v>
      </c>
      <c r="C1955" s="5">
        <v>-144.69999999999999</v>
      </c>
      <c r="D1955" s="5">
        <v>72.600999999999999</v>
      </c>
      <c r="E1955">
        <v>22</v>
      </c>
      <c r="F1955">
        <v>-3.6890000000000001</v>
      </c>
    </row>
    <row r="1956" spans="1:6" x14ac:dyDescent="0.2">
      <c r="A1956" t="s">
        <v>10</v>
      </c>
      <c r="B1956">
        <v>22067</v>
      </c>
      <c r="C1956" s="5">
        <v>-140</v>
      </c>
      <c r="D1956" s="5">
        <v>73.001000000000005</v>
      </c>
      <c r="E1956">
        <v>22</v>
      </c>
      <c r="F1956">
        <v>-3.6810999999999998</v>
      </c>
    </row>
    <row r="1957" spans="1:6" x14ac:dyDescent="0.2">
      <c r="A1957" t="s">
        <v>16</v>
      </c>
      <c r="B1957">
        <v>19086</v>
      </c>
      <c r="C1957" s="5">
        <v>-144.97999999999999</v>
      </c>
      <c r="D1957" s="5">
        <v>74.504000000000005</v>
      </c>
      <c r="E1957">
        <v>22</v>
      </c>
      <c r="F1957">
        <v>-3.657</v>
      </c>
    </row>
    <row r="1958" spans="1:6" x14ac:dyDescent="0.2">
      <c r="A1958" t="s">
        <v>13</v>
      </c>
      <c r="B1958">
        <v>24052</v>
      </c>
      <c r="C1958" s="5">
        <v>-137.91</v>
      </c>
      <c r="D1958" s="5">
        <v>73.522999999999996</v>
      </c>
      <c r="E1958">
        <v>22</v>
      </c>
      <c r="F1958">
        <v>-3.6219999999999999</v>
      </c>
    </row>
    <row r="1959" spans="1:6" x14ac:dyDescent="0.2">
      <c r="A1959" t="s">
        <v>16</v>
      </c>
      <c r="B1959">
        <v>19063</v>
      </c>
      <c r="C1959" s="5">
        <v>-146.82001</v>
      </c>
      <c r="D1959" s="5">
        <v>77.712999999999994</v>
      </c>
      <c r="E1959">
        <v>22</v>
      </c>
      <c r="F1959">
        <v>-3.6019999999999999</v>
      </c>
    </row>
    <row r="1960" spans="1:6" x14ac:dyDescent="0.2">
      <c r="A1960" t="s">
        <v>38</v>
      </c>
      <c r="B1960">
        <v>16053</v>
      </c>
      <c r="C1960" s="5">
        <v>-137.85001</v>
      </c>
      <c r="D1960" s="5">
        <v>73.509</v>
      </c>
      <c r="E1960">
        <v>22</v>
      </c>
      <c r="F1960">
        <v>-3.597</v>
      </c>
    </row>
    <row r="1961" spans="1:6" x14ac:dyDescent="0.2">
      <c r="A1961" t="s">
        <v>10</v>
      </c>
      <c r="B1961">
        <v>22070</v>
      </c>
      <c r="C1961" s="5">
        <v>-140</v>
      </c>
      <c r="D1961" s="5">
        <v>72</v>
      </c>
      <c r="E1961">
        <v>22</v>
      </c>
      <c r="F1961">
        <v>-3.5901000000000001</v>
      </c>
    </row>
    <row r="1962" spans="1:6" x14ac:dyDescent="0.2">
      <c r="A1962" t="s">
        <v>14</v>
      </c>
      <c r="B1962">
        <v>112</v>
      </c>
      <c r="C1962" s="5">
        <v>-158.97999999999999</v>
      </c>
      <c r="D1962" s="5">
        <v>74.891999999999996</v>
      </c>
      <c r="E1962">
        <v>22</v>
      </c>
      <c r="F1962">
        <v>-3.57</v>
      </c>
    </row>
    <row r="1963" spans="1:6" x14ac:dyDescent="0.2">
      <c r="A1963" t="s">
        <v>16</v>
      </c>
      <c r="B1963">
        <v>19044</v>
      </c>
      <c r="C1963" s="5">
        <v>-156.28998999999999</v>
      </c>
      <c r="D1963" s="5">
        <v>75.2</v>
      </c>
      <c r="E1963">
        <v>22</v>
      </c>
      <c r="F1963">
        <v>-3.5630000000000002</v>
      </c>
    </row>
    <row r="1964" spans="1:6" x14ac:dyDescent="0.2">
      <c r="A1964" t="s">
        <v>16</v>
      </c>
      <c r="B1964">
        <v>19045</v>
      </c>
      <c r="C1964" s="5">
        <v>-149.96001000000001</v>
      </c>
      <c r="D1964" s="5">
        <v>75.984999999999999</v>
      </c>
      <c r="E1964">
        <v>22</v>
      </c>
      <c r="F1964">
        <v>-3.5550000000000002</v>
      </c>
    </row>
    <row r="1965" spans="1:6" x14ac:dyDescent="0.2">
      <c r="A1965" t="s">
        <v>10</v>
      </c>
      <c r="B1965">
        <v>22066</v>
      </c>
      <c r="C1965" s="5">
        <v>-138</v>
      </c>
      <c r="D1965" s="5">
        <v>73.45</v>
      </c>
      <c r="E1965">
        <v>22</v>
      </c>
      <c r="F1965">
        <v>-3.5367000000000002</v>
      </c>
    </row>
    <row r="1966" spans="1:6" x14ac:dyDescent="0.2">
      <c r="A1966" t="s">
        <v>10</v>
      </c>
      <c r="B1966">
        <v>22062</v>
      </c>
      <c r="C1966" s="5">
        <v>-140</v>
      </c>
      <c r="D1966" s="5">
        <v>75</v>
      </c>
      <c r="E1966">
        <v>22</v>
      </c>
      <c r="F1966">
        <v>-3.5327999999999999</v>
      </c>
    </row>
    <row r="1967" spans="1:6" x14ac:dyDescent="0.2">
      <c r="A1967" t="s">
        <v>16</v>
      </c>
      <c r="B1967">
        <v>19101</v>
      </c>
      <c r="C1967" s="5">
        <v>-136</v>
      </c>
      <c r="D1967" s="5">
        <v>72.905000000000001</v>
      </c>
      <c r="E1967">
        <v>22</v>
      </c>
      <c r="F1967">
        <v>-3.5289999999999999</v>
      </c>
    </row>
    <row r="1968" spans="1:6" x14ac:dyDescent="0.2">
      <c r="A1968" t="s">
        <v>16</v>
      </c>
      <c r="B1968">
        <v>19068</v>
      </c>
      <c r="C1968" s="5">
        <v>-140.25</v>
      </c>
      <c r="D1968" s="5">
        <v>77.040999999999997</v>
      </c>
      <c r="E1968">
        <v>22</v>
      </c>
      <c r="F1968">
        <v>-3.4969999999999999</v>
      </c>
    </row>
    <row r="1969" spans="1:6" x14ac:dyDescent="0.2">
      <c r="A1969" t="s">
        <v>10</v>
      </c>
      <c r="B1969">
        <v>22025</v>
      </c>
      <c r="C1969" s="5">
        <v>-153.28</v>
      </c>
      <c r="D1969" s="5">
        <v>75.319000000000003</v>
      </c>
      <c r="E1969">
        <v>22</v>
      </c>
      <c r="F1969">
        <v>-3.3864000000000001</v>
      </c>
    </row>
    <row r="1970" spans="1:6" x14ac:dyDescent="0.2">
      <c r="A1970" t="s">
        <v>16</v>
      </c>
      <c r="B1970">
        <v>19096</v>
      </c>
      <c r="C1970" s="5">
        <v>-144.69999999999999</v>
      </c>
      <c r="D1970" s="5">
        <v>72.688000000000002</v>
      </c>
      <c r="E1970">
        <v>22</v>
      </c>
      <c r="F1970">
        <v>-3.3730000000000002</v>
      </c>
    </row>
    <row r="1971" spans="1:6" x14ac:dyDescent="0.2">
      <c r="A1971" t="s">
        <v>16</v>
      </c>
      <c r="B1971">
        <v>19070</v>
      </c>
      <c r="C1971" s="5">
        <v>-139.94</v>
      </c>
      <c r="D1971" s="5">
        <v>78.951999999999998</v>
      </c>
      <c r="E1971">
        <v>22</v>
      </c>
      <c r="F1971">
        <v>-3.3610000000000002</v>
      </c>
    </row>
    <row r="1972" spans="1:6" x14ac:dyDescent="0.2">
      <c r="A1972" t="s">
        <v>38</v>
      </c>
      <c r="B1972">
        <v>16034</v>
      </c>
      <c r="C1972" s="5">
        <v>-150.03</v>
      </c>
      <c r="D1972" s="5">
        <v>74.986000000000004</v>
      </c>
      <c r="E1972">
        <v>22</v>
      </c>
      <c r="F1972">
        <v>-3.3319999999999999</v>
      </c>
    </row>
    <row r="1973" spans="1:6" x14ac:dyDescent="0.2">
      <c r="A1973" t="s">
        <v>16</v>
      </c>
      <c r="B1973">
        <v>19039</v>
      </c>
      <c r="C1973" s="5">
        <v>-156.06</v>
      </c>
      <c r="D1973" s="5">
        <v>75.614999999999995</v>
      </c>
      <c r="E1973">
        <v>22</v>
      </c>
      <c r="F1973">
        <v>-3.3130000000000002</v>
      </c>
    </row>
    <row r="1974" spans="1:6" x14ac:dyDescent="0.2">
      <c r="A1974" t="s">
        <v>10</v>
      </c>
      <c r="B1974">
        <v>22027</v>
      </c>
      <c r="C1974" s="5">
        <v>-157.09</v>
      </c>
      <c r="D1974" s="5">
        <v>75.742999999999995</v>
      </c>
      <c r="E1974">
        <v>22</v>
      </c>
      <c r="F1974">
        <v>-3.2707000000000002</v>
      </c>
    </row>
    <row r="1975" spans="1:6" x14ac:dyDescent="0.2">
      <c r="A1975" t="s">
        <v>13</v>
      </c>
      <c r="B1975">
        <v>24010</v>
      </c>
      <c r="C1975" s="5">
        <v>-140.02000000000001</v>
      </c>
      <c r="D1975" s="5">
        <v>71.986000000000004</v>
      </c>
      <c r="E1975">
        <v>22</v>
      </c>
      <c r="F1975">
        <v>-3.2690000000000001</v>
      </c>
    </row>
    <row r="1976" spans="1:6" x14ac:dyDescent="0.2">
      <c r="A1976" t="s">
        <v>10</v>
      </c>
      <c r="B1976">
        <v>22054</v>
      </c>
      <c r="C1976" s="5">
        <v>-140.00998999999999</v>
      </c>
      <c r="D1976" s="5">
        <v>76.992000000000004</v>
      </c>
      <c r="E1976">
        <v>22</v>
      </c>
      <c r="F1976">
        <v>-3.2686999999999999</v>
      </c>
    </row>
    <row r="1977" spans="1:6" x14ac:dyDescent="0.2">
      <c r="A1977" t="s">
        <v>16</v>
      </c>
      <c r="B1977">
        <v>19002</v>
      </c>
      <c r="C1977" s="5">
        <v>-122.89</v>
      </c>
      <c r="D1977" s="5">
        <v>70.546000000000006</v>
      </c>
      <c r="E1977">
        <v>22</v>
      </c>
      <c r="F1977">
        <v>-3.2589999999999999</v>
      </c>
    </row>
    <row r="1978" spans="1:6" x14ac:dyDescent="0.2">
      <c r="A1978" t="s">
        <v>17</v>
      </c>
      <c r="B1978">
        <v>9</v>
      </c>
      <c r="C1978" s="5">
        <v>-160.13</v>
      </c>
      <c r="D1978" s="5">
        <v>73.281999999999996</v>
      </c>
      <c r="E1978">
        <v>22</v>
      </c>
      <c r="F1978">
        <v>-3.25</v>
      </c>
    </row>
    <row r="1979" spans="1:6" x14ac:dyDescent="0.2">
      <c r="A1979" t="s">
        <v>13</v>
      </c>
      <c r="B1979">
        <v>24004</v>
      </c>
      <c r="C1979" s="5">
        <v>-134.16999999999999</v>
      </c>
      <c r="D1979" s="5">
        <v>72.149000000000001</v>
      </c>
      <c r="E1979">
        <v>22</v>
      </c>
      <c r="F1979">
        <v>-3.2490000000000001</v>
      </c>
    </row>
    <row r="1980" spans="1:6" x14ac:dyDescent="0.2">
      <c r="A1980" t="s">
        <v>10</v>
      </c>
      <c r="B1980">
        <v>22021</v>
      </c>
      <c r="C1980" s="5">
        <v>-150</v>
      </c>
      <c r="D1980" s="5">
        <v>74</v>
      </c>
      <c r="E1980">
        <v>22</v>
      </c>
      <c r="F1980">
        <v>-3.242</v>
      </c>
    </row>
    <row r="1981" spans="1:6" x14ac:dyDescent="0.2">
      <c r="A1981" t="s">
        <v>10</v>
      </c>
      <c r="B1981">
        <v>22063</v>
      </c>
      <c r="C1981" s="5">
        <v>-143.31</v>
      </c>
      <c r="D1981" s="5">
        <v>74.299000000000007</v>
      </c>
      <c r="E1981">
        <v>22</v>
      </c>
      <c r="F1981">
        <v>-3.2292000000000001</v>
      </c>
    </row>
    <row r="1982" spans="1:6" x14ac:dyDescent="0.2">
      <c r="A1982" t="s">
        <v>13</v>
      </c>
      <c r="B1982">
        <v>24015</v>
      </c>
      <c r="C1982" s="5">
        <v>-151.22999999999999</v>
      </c>
      <c r="D1982" s="5">
        <v>71.658000000000001</v>
      </c>
      <c r="E1982">
        <v>22</v>
      </c>
      <c r="F1982">
        <v>-3.226</v>
      </c>
    </row>
    <row r="1983" spans="1:6" x14ac:dyDescent="0.2">
      <c r="A1983" t="s">
        <v>13</v>
      </c>
      <c r="B1983">
        <v>24018</v>
      </c>
      <c r="C1983" s="5">
        <v>-150.16999999999999</v>
      </c>
      <c r="D1983" s="5">
        <v>71.953000000000003</v>
      </c>
      <c r="E1983">
        <v>22</v>
      </c>
      <c r="F1983">
        <v>-3.1960000000000002</v>
      </c>
    </row>
    <row r="1984" spans="1:6" x14ac:dyDescent="0.2">
      <c r="A1984" t="s">
        <v>38</v>
      </c>
      <c r="B1984">
        <v>16026</v>
      </c>
      <c r="C1984" s="5">
        <v>-156.28</v>
      </c>
      <c r="D1984" s="5">
        <v>75.587999999999994</v>
      </c>
      <c r="E1984">
        <v>22</v>
      </c>
      <c r="F1984">
        <v>-3.1680000000000001</v>
      </c>
    </row>
    <row r="1985" spans="1:6" x14ac:dyDescent="0.2">
      <c r="A1985" t="s">
        <v>10</v>
      </c>
      <c r="B1985">
        <v>22035</v>
      </c>
      <c r="C1985" s="5">
        <v>-150.28</v>
      </c>
      <c r="D1985" s="5">
        <v>77.981999999999999</v>
      </c>
      <c r="E1985">
        <v>22</v>
      </c>
      <c r="F1985">
        <v>-3.1440999999999999</v>
      </c>
    </row>
    <row r="1986" spans="1:6" x14ac:dyDescent="0.2">
      <c r="A1986" t="s">
        <v>16</v>
      </c>
      <c r="B1986">
        <v>19081</v>
      </c>
      <c r="C1986" s="5">
        <v>-127.78999</v>
      </c>
      <c r="D1986" s="5">
        <v>75.846000000000004</v>
      </c>
      <c r="E1986">
        <v>22</v>
      </c>
      <c r="F1986">
        <v>-3.1360000000000001</v>
      </c>
    </row>
    <row r="1987" spans="1:6" x14ac:dyDescent="0.2">
      <c r="A1987" t="s">
        <v>13</v>
      </c>
      <c r="B1987">
        <v>24003</v>
      </c>
      <c r="C1987" s="5">
        <v>-131.78</v>
      </c>
      <c r="D1987" s="5">
        <v>71.831000000000003</v>
      </c>
      <c r="E1987">
        <v>22</v>
      </c>
      <c r="F1987">
        <v>-3.133</v>
      </c>
    </row>
    <row r="1988" spans="1:6" x14ac:dyDescent="0.2">
      <c r="A1988" t="s">
        <v>16</v>
      </c>
      <c r="B1988">
        <v>19015</v>
      </c>
      <c r="C1988" s="5">
        <v>-140.09</v>
      </c>
      <c r="D1988" s="5">
        <v>70.965000000000003</v>
      </c>
      <c r="E1988">
        <v>22</v>
      </c>
      <c r="F1988">
        <v>-3.117</v>
      </c>
    </row>
    <row r="1989" spans="1:6" x14ac:dyDescent="0.2">
      <c r="A1989" t="s">
        <v>13</v>
      </c>
      <c r="B1989">
        <v>24017</v>
      </c>
      <c r="C1989" s="5">
        <v>-151.63999999999999</v>
      </c>
      <c r="D1989" s="5">
        <v>71.492999999999995</v>
      </c>
      <c r="E1989">
        <v>22</v>
      </c>
      <c r="F1989">
        <v>-3.101</v>
      </c>
    </row>
    <row r="1990" spans="1:6" x14ac:dyDescent="0.2">
      <c r="A1990" t="s">
        <v>16</v>
      </c>
      <c r="B1990">
        <v>19016</v>
      </c>
      <c r="C1990" s="5">
        <v>-140.05000000000001</v>
      </c>
      <c r="D1990" s="5">
        <v>70.813999999999993</v>
      </c>
      <c r="E1990">
        <v>22</v>
      </c>
      <c r="F1990">
        <v>-3.0739999999999998</v>
      </c>
    </row>
    <row r="1991" spans="1:6" x14ac:dyDescent="0.2">
      <c r="A1991" t="s">
        <v>38</v>
      </c>
      <c r="B1991">
        <v>16037</v>
      </c>
      <c r="C1991" s="5">
        <v>-149.88</v>
      </c>
      <c r="D1991" s="5">
        <v>76.959000000000003</v>
      </c>
      <c r="E1991">
        <v>22</v>
      </c>
      <c r="F1991">
        <v>-3.0670000000000002</v>
      </c>
    </row>
    <row r="1992" spans="1:6" x14ac:dyDescent="0.2">
      <c r="A1992" t="s">
        <v>38</v>
      </c>
      <c r="B1992">
        <v>16022</v>
      </c>
      <c r="C1992" s="5">
        <v>-150.00998999999999</v>
      </c>
      <c r="D1992" s="5">
        <v>72.465000000000003</v>
      </c>
      <c r="E1992">
        <v>22</v>
      </c>
      <c r="F1992">
        <v>-3.0659999999999998</v>
      </c>
    </row>
    <row r="1993" spans="1:6" x14ac:dyDescent="0.2">
      <c r="A1993" t="s">
        <v>38</v>
      </c>
      <c r="B1993">
        <v>16055</v>
      </c>
      <c r="C1993" s="5">
        <v>-133.72999999999999</v>
      </c>
      <c r="D1993" s="5">
        <v>71.132999999999996</v>
      </c>
      <c r="E1993">
        <v>22</v>
      </c>
      <c r="F1993">
        <v>-3.0579999999999998</v>
      </c>
    </row>
    <row r="1994" spans="1:6" x14ac:dyDescent="0.2">
      <c r="A1994" t="s">
        <v>16</v>
      </c>
      <c r="B1994">
        <v>19061</v>
      </c>
      <c r="C1994" s="5">
        <v>-150.03</v>
      </c>
      <c r="D1994" s="5">
        <v>78.998999999999995</v>
      </c>
      <c r="E1994">
        <v>22</v>
      </c>
      <c r="F1994">
        <v>-3.032</v>
      </c>
    </row>
    <row r="1995" spans="1:6" x14ac:dyDescent="0.2">
      <c r="A1995" t="s">
        <v>10</v>
      </c>
      <c r="B1995">
        <v>22006</v>
      </c>
      <c r="C1995" s="5">
        <v>-140.00998999999999</v>
      </c>
      <c r="D1995" s="5">
        <v>70.811999999999998</v>
      </c>
      <c r="E1995">
        <v>22</v>
      </c>
      <c r="F1995">
        <v>-3.0264000000000002</v>
      </c>
    </row>
    <row r="1996" spans="1:6" x14ac:dyDescent="0.2">
      <c r="A1996" t="s">
        <v>38</v>
      </c>
      <c r="B1996">
        <v>16011</v>
      </c>
      <c r="C1996" s="5">
        <v>-122.91</v>
      </c>
      <c r="D1996" s="5">
        <v>70.549000000000007</v>
      </c>
      <c r="E1996">
        <v>22</v>
      </c>
      <c r="F1996">
        <v>-3.0179999999999998</v>
      </c>
    </row>
    <row r="1997" spans="1:6" x14ac:dyDescent="0.2">
      <c r="A1997" t="s">
        <v>38</v>
      </c>
      <c r="B1997">
        <v>16021</v>
      </c>
      <c r="C1997" s="5">
        <v>-150</v>
      </c>
      <c r="D1997" s="5">
        <v>72.022999999999996</v>
      </c>
      <c r="E1997">
        <v>22</v>
      </c>
      <c r="F1997">
        <v>-2.9969999999999999</v>
      </c>
    </row>
    <row r="1998" spans="1:6" x14ac:dyDescent="0.2">
      <c r="A1998" t="s">
        <v>13</v>
      </c>
      <c r="B1998">
        <v>24016</v>
      </c>
      <c r="C1998" s="5">
        <v>-152.03998999999999</v>
      </c>
      <c r="D1998" s="5">
        <v>71.396000000000001</v>
      </c>
      <c r="E1998">
        <v>22</v>
      </c>
      <c r="F1998">
        <v>-2.988</v>
      </c>
    </row>
    <row r="1999" spans="1:6" x14ac:dyDescent="0.2">
      <c r="A1999" t="s">
        <v>16</v>
      </c>
      <c r="B1999">
        <v>19028</v>
      </c>
      <c r="C1999" s="5">
        <v>-151.22999999999999</v>
      </c>
      <c r="D1999" s="5">
        <v>71.656999999999996</v>
      </c>
      <c r="E1999">
        <v>22</v>
      </c>
      <c r="F1999">
        <v>-2.9550000000000001</v>
      </c>
    </row>
    <row r="2000" spans="1:6" x14ac:dyDescent="0.2">
      <c r="A2000" t="s">
        <v>38</v>
      </c>
      <c r="B2000">
        <v>16019</v>
      </c>
      <c r="C2000" s="5">
        <v>-151.59</v>
      </c>
      <c r="D2000" s="5">
        <v>71.533000000000001</v>
      </c>
      <c r="E2000">
        <v>22</v>
      </c>
      <c r="F2000">
        <v>-2.9540000000000002</v>
      </c>
    </row>
    <row r="2001" spans="1:6" x14ac:dyDescent="0.2">
      <c r="A2001" t="s">
        <v>13</v>
      </c>
      <c r="B2001">
        <v>24012</v>
      </c>
      <c r="C2001" s="5">
        <v>-140.02000000000001</v>
      </c>
      <c r="D2001" s="5">
        <v>70.233000000000004</v>
      </c>
      <c r="E2001">
        <v>22</v>
      </c>
      <c r="F2001">
        <v>-2.9540000000000002</v>
      </c>
    </row>
    <row r="2002" spans="1:6" x14ac:dyDescent="0.2">
      <c r="A2002" t="s">
        <v>40</v>
      </c>
      <c r="B2002">
        <v>504</v>
      </c>
      <c r="C2002" s="5">
        <v>-64.661990000000003</v>
      </c>
      <c r="D2002" s="5">
        <v>81.215999999999994</v>
      </c>
      <c r="E2002">
        <v>22</v>
      </c>
      <c r="F2002">
        <v>-2.95</v>
      </c>
    </row>
    <row r="2003" spans="1:6" x14ac:dyDescent="0.2">
      <c r="A2003" t="s">
        <v>14</v>
      </c>
      <c r="B2003">
        <v>6</v>
      </c>
      <c r="C2003" s="5">
        <v>-169.16</v>
      </c>
      <c r="D2003" s="5">
        <v>76.135999999999996</v>
      </c>
      <c r="E2003">
        <v>22</v>
      </c>
      <c r="F2003">
        <v>-2.95</v>
      </c>
    </row>
    <row r="2004" spans="1:6" x14ac:dyDescent="0.2">
      <c r="A2004" t="s">
        <v>16</v>
      </c>
      <c r="B2004">
        <v>19052</v>
      </c>
      <c r="C2004" s="5">
        <v>-153.13</v>
      </c>
      <c r="D2004" s="5">
        <v>78.343000000000004</v>
      </c>
      <c r="E2004">
        <v>22</v>
      </c>
      <c r="F2004">
        <v>-2.931</v>
      </c>
    </row>
    <row r="2005" spans="1:6" x14ac:dyDescent="0.2">
      <c r="A2005" t="s">
        <v>10</v>
      </c>
      <c r="B2005">
        <v>22026</v>
      </c>
      <c r="C2005" s="5">
        <v>-155.27000000000001</v>
      </c>
      <c r="D2005" s="5">
        <v>75.513000000000005</v>
      </c>
      <c r="E2005">
        <v>22</v>
      </c>
      <c r="F2005">
        <v>-2.9295</v>
      </c>
    </row>
    <row r="2006" spans="1:6" x14ac:dyDescent="0.2">
      <c r="A2006" t="s">
        <v>40</v>
      </c>
      <c r="B2006">
        <v>502</v>
      </c>
      <c r="C2006" s="5">
        <v>-65.019990000000007</v>
      </c>
      <c r="D2006" s="5">
        <v>81.263000000000005</v>
      </c>
      <c r="E2006">
        <v>22</v>
      </c>
      <c r="F2006">
        <v>-2.92</v>
      </c>
    </row>
    <row r="2007" spans="1:6" x14ac:dyDescent="0.2">
      <c r="A2007" t="s">
        <v>16</v>
      </c>
      <c r="B2007">
        <v>19003</v>
      </c>
      <c r="C2007" s="5">
        <v>-127.35001</v>
      </c>
      <c r="D2007" s="5">
        <v>73.858000000000004</v>
      </c>
      <c r="E2007">
        <v>22</v>
      </c>
      <c r="F2007">
        <v>-2.9169999999999998</v>
      </c>
    </row>
    <row r="2008" spans="1:6" x14ac:dyDescent="0.2">
      <c r="A2008" t="s">
        <v>38</v>
      </c>
      <c r="B2008">
        <v>16025</v>
      </c>
      <c r="C2008" s="5">
        <v>-157.21001000000001</v>
      </c>
      <c r="D2008" s="5">
        <v>75.734999999999999</v>
      </c>
      <c r="E2008">
        <v>22</v>
      </c>
      <c r="F2008">
        <v>-2.9159999999999999</v>
      </c>
    </row>
    <row r="2009" spans="1:6" x14ac:dyDescent="0.2">
      <c r="A2009" t="s">
        <v>38</v>
      </c>
      <c r="B2009">
        <v>16043</v>
      </c>
      <c r="C2009" s="5">
        <v>-146.81</v>
      </c>
      <c r="D2009" s="5">
        <v>77.706000000000003</v>
      </c>
      <c r="E2009">
        <v>22</v>
      </c>
      <c r="F2009">
        <v>-2.8849999999999998</v>
      </c>
    </row>
    <row r="2010" spans="1:6" x14ac:dyDescent="0.2">
      <c r="A2010" t="s">
        <v>40</v>
      </c>
      <c r="B2010">
        <v>605</v>
      </c>
      <c r="C2010" s="5">
        <v>-60.79401</v>
      </c>
      <c r="D2010" s="5">
        <v>82.051000000000002</v>
      </c>
      <c r="E2010">
        <v>22</v>
      </c>
      <c r="F2010">
        <v>-2.87</v>
      </c>
    </row>
    <row r="2011" spans="1:6" x14ac:dyDescent="0.2">
      <c r="A2011" t="s">
        <v>40</v>
      </c>
      <c r="B2011">
        <v>607</v>
      </c>
      <c r="C2011" s="5">
        <v>-60.38</v>
      </c>
      <c r="D2011" s="5">
        <v>82.007999999999996</v>
      </c>
      <c r="E2011">
        <v>22</v>
      </c>
      <c r="F2011">
        <v>-2.86</v>
      </c>
    </row>
    <row r="2012" spans="1:6" x14ac:dyDescent="0.2">
      <c r="A2012" t="s">
        <v>16</v>
      </c>
      <c r="B2012">
        <v>19027</v>
      </c>
      <c r="C2012" s="5">
        <v>-151.66</v>
      </c>
      <c r="D2012" s="5">
        <v>71.501999999999995</v>
      </c>
      <c r="E2012">
        <v>22</v>
      </c>
      <c r="F2012">
        <v>-2.8439999999999999</v>
      </c>
    </row>
    <row r="2013" spans="1:6" x14ac:dyDescent="0.2">
      <c r="A2013" t="s">
        <v>10</v>
      </c>
      <c r="B2013">
        <v>22013</v>
      </c>
      <c r="C2013" s="5">
        <v>-150.22999999999999</v>
      </c>
      <c r="D2013" s="5">
        <v>71.965000000000003</v>
      </c>
      <c r="E2013">
        <v>22</v>
      </c>
      <c r="F2013">
        <v>-2.7970000000000002</v>
      </c>
    </row>
    <row r="2014" spans="1:6" x14ac:dyDescent="0.2">
      <c r="A2014" t="s">
        <v>16</v>
      </c>
      <c r="B2014">
        <v>19051</v>
      </c>
      <c r="C2014" s="5">
        <v>-152.62</v>
      </c>
      <c r="D2014" s="5">
        <v>78.353999999999999</v>
      </c>
      <c r="E2014">
        <v>22</v>
      </c>
      <c r="F2014">
        <v>-2.7349999999999999</v>
      </c>
    </row>
    <row r="2015" spans="1:6" x14ac:dyDescent="0.2">
      <c r="A2015" t="s">
        <v>38</v>
      </c>
      <c r="B2015">
        <v>16040</v>
      </c>
      <c r="C2015" s="5">
        <v>-153.49001000000001</v>
      </c>
      <c r="D2015" s="5">
        <v>78.343000000000004</v>
      </c>
      <c r="E2015">
        <v>22</v>
      </c>
      <c r="F2015">
        <v>-2.7090000000000001</v>
      </c>
    </row>
    <row r="2016" spans="1:6" x14ac:dyDescent="0.2">
      <c r="A2016" t="s">
        <v>38</v>
      </c>
      <c r="B2016">
        <v>16056</v>
      </c>
      <c r="C2016" s="5">
        <v>-133.25998999999999</v>
      </c>
      <c r="D2016" s="5">
        <v>72.102999999999994</v>
      </c>
      <c r="E2016">
        <v>22</v>
      </c>
      <c r="F2016">
        <v>-2.6869999999999998</v>
      </c>
    </row>
    <row r="2017" spans="1:6" x14ac:dyDescent="0.2">
      <c r="A2017" t="s">
        <v>10</v>
      </c>
      <c r="B2017">
        <v>22019</v>
      </c>
      <c r="C2017" s="5">
        <v>-151.22999999999999</v>
      </c>
      <c r="D2017" s="5">
        <v>71.658000000000001</v>
      </c>
      <c r="E2017">
        <v>22</v>
      </c>
      <c r="F2017">
        <v>-2.6753999999999998</v>
      </c>
    </row>
    <row r="2018" spans="1:6" x14ac:dyDescent="0.2">
      <c r="A2018" t="s">
        <v>38</v>
      </c>
      <c r="B2018">
        <v>16042</v>
      </c>
      <c r="C2018" s="5">
        <v>-149.99001000000001</v>
      </c>
      <c r="D2018" s="5">
        <v>79.007000000000005</v>
      </c>
      <c r="E2018">
        <v>22</v>
      </c>
      <c r="F2018">
        <v>-2.6139999999999999</v>
      </c>
    </row>
    <row r="2019" spans="1:6" x14ac:dyDescent="0.2">
      <c r="A2019" t="s">
        <v>16</v>
      </c>
      <c r="B2019">
        <v>19026</v>
      </c>
      <c r="C2019" s="5">
        <v>-151.80000000000001</v>
      </c>
      <c r="D2019" s="5">
        <v>71.465000000000003</v>
      </c>
      <c r="E2019">
        <v>22</v>
      </c>
      <c r="F2019">
        <v>-2.56</v>
      </c>
    </row>
    <row r="2020" spans="1:6" x14ac:dyDescent="0.2">
      <c r="A2020" t="s">
        <v>40</v>
      </c>
      <c r="B2020">
        <v>413</v>
      </c>
      <c r="C2020" s="5">
        <v>-67.567019999999999</v>
      </c>
      <c r="D2020" s="5">
        <v>80.394000000000005</v>
      </c>
      <c r="E2020">
        <v>22</v>
      </c>
      <c r="F2020">
        <v>-2.5099999999999998</v>
      </c>
    </row>
    <row r="2021" spans="1:6" x14ac:dyDescent="0.2">
      <c r="A2021" t="s">
        <v>14</v>
      </c>
      <c r="B2021">
        <v>74</v>
      </c>
      <c r="C2021" s="5">
        <v>-153.00998999999999</v>
      </c>
      <c r="D2021" s="5">
        <v>77.796000000000006</v>
      </c>
      <c r="E2021">
        <v>22</v>
      </c>
      <c r="F2021">
        <v>-2.34</v>
      </c>
    </row>
    <row r="2022" spans="1:6" x14ac:dyDescent="0.2">
      <c r="A2022" t="s">
        <v>21</v>
      </c>
      <c r="B2022">
        <v>11</v>
      </c>
      <c r="C2022" s="5">
        <v>-60.972990000000003</v>
      </c>
      <c r="D2022" s="5">
        <v>66.674999999999997</v>
      </c>
      <c r="E2022">
        <v>22</v>
      </c>
      <c r="F2022">
        <v>-2.2599999999999998</v>
      </c>
    </row>
    <row r="2023" spans="1:6" x14ac:dyDescent="0.2">
      <c r="A2023" t="s">
        <v>14</v>
      </c>
      <c r="B2023">
        <v>17</v>
      </c>
      <c r="C2023" s="5">
        <v>177.92</v>
      </c>
      <c r="D2023" s="5">
        <v>77.581999999999994</v>
      </c>
      <c r="E2023">
        <v>22</v>
      </c>
      <c r="F2023">
        <v>-2.25</v>
      </c>
    </row>
    <row r="2024" spans="1:6" x14ac:dyDescent="0.2">
      <c r="A2024" t="s">
        <v>20</v>
      </c>
      <c r="B2024">
        <v>25</v>
      </c>
      <c r="C2024" s="5">
        <v>-60.81</v>
      </c>
      <c r="D2024" s="5">
        <v>66.693299999999994</v>
      </c>
      <c r="E2024">
        <v>22</v>
      </c>
      <c r="F2024">
        <v>-2.1</v>
      </c>
    </row>
    <row r="2025" spans="1:6" x14ac:dyDescent="0.2">
      <c r="A2025" t="s">
        <v>40</v>
      </c>
      <c r="B2025">
        <v>104</v>
      </c>
      <c r="C2025" s="5">
        <v>-69.778019999999998</v>
      </c>
      <c r="D2025" s="5">
        <v>72.619</v>
      </c>
      <c r="E2025">
        <v>22</v>
      </c>
      <c r="F2025">
        <v>-2.09</v>
      </c>
    </row>
    <row r="2026" spans="1:6" x14ac:dyDescent="0.2">
      <c r="A2026" t="s">
        <v>40</v>
      </c>
      <c r="B2026">
        <v>103</v>
      </c>
      <c r="C2026" s="5">
        <v>-68.992980000000003</v>
      </c>
      <c r="D2026" s="5">
        <v>72.662999999999997</v>
      </c>
      <c r="E2026">
        <v>22</v>
      </c>
      <c r="F2026">
        <v>-2.04</v>
      </c>
    </row>
    <row r="2027" spans="1:6" x14ac:dyDescent="0.2">
      <c r="A2027" t="s">
        <v>24</v>
      </c>
      <c r="B2027">
        <v>57</v>
      </c>
      <c r="C2027" s="5">
        <v>-59.419710000000002</v>
      </c>
      <c r="D2027" s="5">
        <v>66.247799999999998</v>
      </c>
      <c r="E2027">
        <v>22</v>
      </c>
      <c r="F2027">
        <v>-2.0299999999999998</v>
      </c>
    </row>
    <row r="2028" spans="1:6" x14ac:dyDescent="0.2">
      <c r="A2028" t="s">
        <v>23</v>
      </c>
      <c r="B2028">
        <v>18</v>
      </c>
      <c r="C2028" s="5">
        <v>-60.8063</v>
      </c>
      <c r="D2028" s="5">
        <v>66.690200000000004</v>
      </c>
      <c r="E2028">
        <v>22</v>
      </c>
      <c r="F2028">
        <v>-2.02</v>
      </c>
    </row>
    <row r="2029" spans="1:6" x14ac:dyDescent="0.2">
      <c r="A2029" t="s">
        <v>6</v>
      </c>
      <c r="B2029">
        <v>10017</v>
      </c>
      <c r="C2029" s="5">
        <v>-81.245999999999995</v>
      </c>
      <c r="D2029" s="5">
        <v>76.054000000000002</v>
      </c>
      <c r="E2029">
        <v>22</v>
      </c>
      <c r="F2029">
        <v>-2.004</v>
      </c>
    </row>
    <row r="2030" spans="1:6" x14ac:dyDescent="0.2">
      <c r="A2030" t="s">
        <v>28</v>
      </c>
      <c r="B2030">
        <v>28</v>
      </c>
      <c r="C2030" s="5">
        <v>-62.373899999999999</v>
      </c>
      <c r="D2030" s="5">
        <v>67.767499999999998</v>
      </c>
      <c r="E2030">
        <v>22</v>
      </c>
      <c r="F2030">
        <v>-1.98</v>
      </c>
    </row>
    <row r="2031" spans="1:6" x14ac:dyDescent="0.2">
      <c r="A2031" t="s">
        <v>22</v>
      </c>
      <c r="B2031">
        <v>4</v>
      </c>
      <c r="C2031" s="5">
        <v>-60.811709999999998</v>
      </c>
      <c r="D2031" s="5">
        <v>66.694000000000003</v>
      </c>
      <c r="E2031">
        <v>22</v>
      </c>
      <c r="F2031">
        <v>-1.92</v>
      </c>
    </row>
    <row r="2032" spans="1:6" x14ac:dyDescent="0.2">
      <c r="A2032" t="s">
        <v>20</v>
      </c>
      <c r="B2032">
        <v>74</v>
      </c>
      <c r="C2032" s="5">
        <v>-62.362209999999997</v>
      </c>
      <c r="D2032" s="5">
        <v>67.767700000000005</v>
      </c>
      <c r="E2032">
        <v>22</v>
      </c>
      <c r="F2032">
        <v>-1.9</v>
      </c>
    </row>
    <row r="2033" spans="1:6" x14ac:dyDescent="0.2">
      <c r="A2033" t="s">
        <v>20</v>
      </c>
      <c r="B2033">
        <v>71</v>
      </c>
      <c r="C2033" s="5">
        <v>-62.766689999999997</v>
      </c>
      <c r="D2033" s="5">
        <v>67.623699999999999</v>
      </c>
      <c r="E2033">
        <v>22</v>
      </c>
      <c r="F2033">
        <v>-1.86</v>
      </c>
    </row>
    <row r="2034" spans="1:6" x14ac:dyDescent="0.2">
      <c r="A2034" t="s">
        <v>24</v>
      </c>
      <c r="B2034">
        <v>13</v>
      </c>
      <c r="C2034" s="5">
        <v>-59.621310000000001</v>
      </c>
      <c r="D2034" s="5">
        <v>66.825999999999993</v>
      </c>
      <c r="E2034">
        <v>22</v>
      </c>
      <c r="F2034">
        <v>-1.86</v>
      </c>
    </row>
    <row r="2035" spans="1:6" x14ac:dyDescent="0.2">
      <c r="A2035" t="s">
        <v>20</v>
      </c>
      <c r="B2035">
        <v>31</v>
      </c>
      <c r="C2035" s="5">
        <v>-57.6723</v>
      </c>
      <c r="D2035" s="5">
        <v>66.979200000000006</v>
      </c>
      <c r="E2035">
        <v>22</v>
      </c>
      <c r="F2035">
        <v>-1.83</v>
      </c>
    </row>
    <row r="2036" spans="1:6" x14ac:dyDescent="0.2">
      <c r="A2036" t="s">
        <v>6</v>
      </c>
      <c r="B2036">
        <v>10023</v>
      </c>
      <c r="C2036" s="5">
        <v>-74.505979999999994</v>
      </c>
      <c r="D2036" s="5">
        <v>78.331999999999994</v>
      </c>
      <c r="E2036">
        <v>22</v>
      </c>
      <c r="F2036">
        <v>-1.8260000000000001</v>
      </c>
    </row>
    <row r="2037" spans="1:6" x14ac:dyDescent="0.2">
      <c r="A2037" t="s">
        <v>20</v>
      </c>
      <c r="B2037">
        <v>72</v>
      </c>
      <c r="C2037" s="5">
        <v>-62.607999999999997</v>
      </c>
      <c r="D2037" s="5">
        <v>67.676299999999998</v>
      </c>
      <c r="E2037">
        <v>22</v>
      </c>
      <c r="F2037">
        <v>-1.82</v>
      </c>
    </row>
    <row r="2038" spans="1:6" x14ac:dyDescent="0.2">
      <c r="A2038" t="s">
        <v>13</v>
      </c>
      <c r="B2038">
        <v>24011</v>
      </c>
      <c r="C2038" s="5">
        <v>-139.97999999999999</v>
      </c>
      <c r="D2038" s="5">
        <v>69.998999999999995</v>
      </c>
      <c r="E2038">
        <v>22</v>
      </c>
      <c r="F2038">
        <v>-1.6890000000000001</v>
      </c>
    </row>
    <row r="2039" spans="1:6" x14ac:dyDescent="0.2">
      <c r="A2039" t="s">
        <v>20</v>
      </c>
      <c r="B2039">
        <v>29</v>
      </c>
      <c r="C2039" s="5">
        <v>-59.064210000000003</v>
      </c>
      <c r="D2039" s="5">
        <v>66.853999999999999</v>
      </c>
      <c r="E2039">
        <v>22</v>
      </c>
      <c r="F2039">
        <v>-1.65</v>
      </c>
    </row>
    <row r="2040" spans="1:6" x14ac:dyDescent="0.2">
      <c r="A2040" t="s">
        <v>22</v>
      </c>
      <c r="B2040">
        <v>10</v>
      </c>
      <c r="C2040" s="5">
        <v>-55.819490000000002</v>
      </c>
      <c r="D2040" s="5">
        <v>67.161000000000001</v>
      </c>
      <c r="E2040">
        <v>22</v>
      </c>
      <c r="F2040">
        <v>-1.54</v>
      </c>
    </row>
    <row r="2041" spans="1:6" x14ac:dyDescent="0.2">
      <c r="A2041" t="s">
        <v>6</v>
      </c>
      <c r="B2041">
        <v>10011</v>
      </c>
      <c r="C2041" s="5">
        <v>-58.253999999999998</v>
      </c>
      <c r="D2041" s="5">
        <v>67.046999999999997</v>
      </c>
      <c r="E2041">
        <v>22</v>
      </c>
      <c r="F2041">
        <v>-1.329</v>
      </c>
    </row>
    <row r="2042" spans="1:6" x14ac:dyDescent="0.2">
      <c r="A2042" t="s">
        <v>27</v>
      </c>
      <c r="B2042">
        <v>5</v>
      </c>
      <c r="C2042" s="5">
        <v>-55.822809999999997</v>
      </c>
      <c r="D2042" s="5">
        <v>67.161500000000004</v>
      </c>
      <c r="E2042">
        <v>22</v>
      </c>
      <c r="F2042">
        <v>-1.32</v>
      </c>
    </row>
    <row r="2043" spans="1:6" x14ac:dyDescent="0.2">
      <c r="A2043" t="s">
        <v>21</v>
      </c>
      <c r="B2043">
        <v>5</v>
      </c>
      <c r="C2043" s="5">
        <v>-55.819000000000003</v>
      </c>
      <c r="D2043" s="5">
        <v>67.16</v>
      </c>
      <c r="E2043">
        <v>22</v>
      </c>
      <c r="F2043">
        <v>-1.07</v>
      </c>
    </row>
    <row r="2044" spans="1:6" x14ac:dyDescent="0.2">
      <c r="A2044" t="s">
        <v>22</v>
      </c>
      <c r="B2044">
        <v>46</v>
      </c>
      <c r="C2044" s="5">
        <v>-55.996490000000001</v>
      </c>
      <c r="D2044" s="5">
        <v>66.248800000000003</v>
      </c>
      <c r="E2044">
        <v>22</v>
      </c>
      <c r="F2044">
        <v>-1.02</v>
      </c>
    </row>
    <row r="2045" spans="1:6" x14ac:dyDescent="0.2">
      <c r="A2045" t="s">
        <v>24</v>
      </c>
      <c r="B2045">
        <v>51</v>
      </c>
      <c r="C2045" s="5">
        <v>-57.321719999999999</v>
      </c>
      <c r="D2045" s="5">
        <v>66.249499999999998</v>
      </c>
      <c r="E2045">
        <v>22</v>
      </c>
      <c r="F2045">
        <v>-1</v>
      </c>
    </row>
    <row r="2046" spans="1:6" x14ac:dyDescent="0.2">
      <c r="A2046" t="s">
        <v>20</v>
      </c>
      <c r="B2046">
        <v>37</v>
      </c>
      <c r="C2046" s="5">
        <v>-55.812989999999999</v>
      </c>
      <c r="D2046" s="5">
        <v>67.162499999999994</v>
      </c>
      <c r="E2046">
        <v>22</v>
      </c>
      <c r="F2046">
        <v>-0.96</v>
      </c>
    </row>
    <row r="2047" spans="1:6" x14ac:dyDescent="0.2">
      <c r="A2047" t="s">
        <v>20</v>
      </c>
      <c r="B2047">
        <v>35</v>
      </c>
      <c r="C2047" s="5">
        <v>-56.307980000000001</v>
      </c>
      <c r="D2047" s="5">
        <v>67.106300000000005</v>
      </c>
      <c r="E2047">
        <v>22</v>
      </c>
      <c r="F2047">
        <v>-0.85</v>
      </c>
    </row>
    <row r="2048" spans="1:6" x14ac:dyDescent="0.2">
      <c r="A2048" t="s">
        <v>20</v>
      </c>
      <c r="B2048">
        <v>34</v>
      </c>
      <c r="C2048" s="5">
        <v>-56.674320000000002</v>
      </c>
      <c r="D2048" s="5">
        <v>67.066000000000003</v>
      </c>
      <c r="E2048">
        <v>22</v>
      </c>
      <c r="F2048">
        <v>-0.83</v>
      </c>
    </row>
    <row r="2049" spans="1:6" x14ac:dyDescent="0.2">
      <c r="A2049" t="s">
        <v>24</v>
      </c>
      <c r="B2049">
        <v>11</v>
      </c>
      <c r="C2049" s="5">
        <v>-57.039700000000003</v>
      </c>
      <c r="D2049" s="5">
        <v>67.035799999999995</v>
      </c>
      <c r="E2049">
        <v>22</v>
      </c>
      <c r="F2049">
        <v>-0.71</v>
      </c>
    </row>
    <row r="2050" spans="1:6" x14ac:dyDescent="0.2">
      <c r="A2050" t="s">
        <v>24</v>
      </c>
      <c r="B2050">
        <v>42</v>
      </c>
      <c r="C2050" s="5">
        <v>-55.594999999999999</v>
      </c>
      <c r="D2050" s="5">
        <v>69.005700000000004</v>
      </c>
      <c r="E2050">
        <v>22</v>
      </c>
      <c r="F2050">
        <v>-0.68</v>
      </c>
    </row>
    <row r="2051" spans="1:6" x14ac:dyDescent="0.2">
      <c r="A2051" t="s">
        <v>29</v>
      </c>
      <c r="B2051">
        <v>47</v>
      </c>
      <c r="C2051" s="5">
        <v>29.542000000000002</v>
      </c>
      <c r="D2051" s="5">
        <v>79.59</v>
      </c>
      <c r="E2051">
        <v>22</v>
      </c>
      <c r="F2051">
        <v>-0.11</v>
      </c>
    </row>
    <row r="2052" spans="1:6" x14ac:dyDescent="0.2">
      <c r="A2052" t="s">
        <v>29</v>
      </c>
      <c r="B2052">
        <v>181</v>
      </c>
      <c r="C2052" s="5">
        <v>23.312000000000001</v>
      </c>
      <c r="D2052" s="5">
        <v>77.16</v>
      </c>
      <c r="E2052">
        <v>22</v>
      </c>
      <c r="F2052">
        <v>-0.1</v>
      </c>
    </row>
    <row r="2053" spans="1:6" x14ac:dyDescent="0.2">
      <c r="A2053" t="s">
        <v>29</v>
      </c>
      <c r="B2053">
        <v>67</v>
      </c>
      <c r="C2053" s="5">
        <v>26.501999999999999</v>
      </c>
      <c r="D2053" s="5">
        <v>77.680000000000007</v>
      </c>
      <c r="E2053">
        <v>22</v>
      </c>
      <c r="F2053">
        <v>-5.8999999999999997E-2</v>
      </c>
    </row>
    <row r="2054" spans="1:6" x14ac:dyDescent="0.2">
      <c r="A2054" t="s">
        <v>29</v>
      </c>
      <c r="B2054">
        <v>60</v>
      </c>
      <c r="C2054" s="5">
        <v>22.355</v>
      </c>
      <c r="D2054" s="5">
        <v>78.92</v>
      </c>
      <c r="E2054">
        <v>22</v>
      </c>
      <c r="F2054">
        <v>-2.7E-2</v>
      </c>
    </row>
    <row r="2055" spans="1:6" x14ac:dyDescent="0.2">
      <c r="A2055" t="s">
        <v>29</v>
      </c>
      <c r="B2055">
        <v>188</v>
      </c>
      <c r="C2055" s="5">
        <v>19.148</v>
      </c>
      <c r="D2055" s="5">
        <v>76.64</v>
      </c>
      <c r="E2055">
        <v>22</v>
      </c>
      <c r="F2055">
        <v>-1.4E-2</v>
      </c>
    </row>
    <row r="2056" spans="1:6" x14ac:dyDescent="0.2">
      <c r="A2056" t="s">
        <v>29</v>
      </c>
      <c r="B2056">
        <v>55</v>
      </c>
      <c r="C2056" s="5">
        <v>24.542000000000002</v>
      </c>
      <c r="D2056" s="5">
        <v>79.03</v>
      </c>
      <c r="E2056">
        <v>22</v>
      </c>
      <c r="F2056">
        <v>2E-3</v>
      </c>
    </row>
    <row r="2057" spans="1:6" x14ac:dyDescent="0.2">
      <c r="A2057" t="s">
        <v>29</v>
      </c>
      <c r="B2057">
        <v>54</v>
      </c>
      <c r="C2057" s="5">
        <v>25.074999999999999</v>
      </c>
      <c r="D2057" s="5">
        <v>78.98</v>
      </c>
      <c r="E2057">
        <v>22</v>
      </c>
      <c r="F2057">
        <v>1.7999999999999999E-2</v>
      </c>
    </row>
    <row r="2058" spans="1:6" x14ac:dyDescent="0.2">
      <c r="A2058" t="s">
        <v>29</v>
      </c>
      <c r="B2058">
        <v>48</v>
      </c>
      <c r="C2058" s="5">
        <v>28.878</v>
      </c>
      <c r="D2058" s="5">
        <v>79.62</v>
      </c>
      <c r="E2058">
        <v>22</v>
      </c>
      <c r="F2058">
        <v>3.7999999999999999E-2</v>
      </c>
    </row>
    <row r="2059" spans="1:6" x14ac:dyDescent="0.2">
      <c r="A2059" t="s">
        <v>29</v>
      </c>
      <c r="B2059">
        <v>53</v>
      </c>
      <c r="C2059" s="5">
        <v>25.611999999999998</v>
      </c>
      <c r="D2059" s="5">
        <v>78.92</v>
      </c>
      <c r="E2059">
        <v>22</v>
      </c>
      <c r="F2059">
        <v>8.4000000000000005E-2</v>
      </c>
    </row>
    <row r="2060" spans="1:6" x14ac:dyDescent="0.2">
      <c r="A2060" t="s">
        <v>29</v>
      </c>
      <c r="B2060">
        <v>49</v>
      </c>
      <c r="C2060" s="5">
        <v>28.216999999999999</v>
      </c>
      <c r="D2060" s="5">
        <v>79.650000000000006</v>
      </c>
      <c r="E2060">
        <v>22</v>
      </c>
      <c r="F2060">
        <v>0.105</v>
      </c>
    </row>
    <row r="2061" spans="1:6" x14ac:dyDescent="0.2">
      <c r="A2061" t="s">
        <v>37</v>
      </c>
      <c r="B2061">
        <v>176</v>
      </c>
      <c r="C2061" s="5">
        <v>4</v>
      </c>
      <c r="D2061" s="5">
        <v>79.332999999999998</v>
      </c>
      <c r="E2061">
        <v>22</v>
      </c>
      <c r="F2061">
        <v>0.11</v>
      </c>
    </row>
    <row r="2062" spans="1:6" x14ac:dyDescent="0.2">
      <c r="A2062" t="s">
        <v>37</v>
      </c>
      <c r="B2062">
        <v>112</v>
      </c>
      <c r="C2062" s="5">
        <v>9</v>
      </c>
      <c r="D2062" s="5">
        <v>78.75</v>
      </c>
      <c r="E2062">
        <v>22</v>
      </c>
      <c r="F2062">
        <v>0.33</v>
      </c>
    </row>
    <row r="2063" spans="1:6" x14ac:dyDescent="0.2">
      <c r="A2063" t="s">
        <v>37</v>
      </c>
      <c r="B2063">
        <v>220</v>
      </c>
      <c r="C2063" s="5">
        <v>24.966999999999999</v>
      </c>
      <c r="D2063" s="5">
        <v>74</v>
      </c>
      <c r="E2063">
        <v>22</v>
      </c>
      <c r="F2063">
        <v>0.54</v>
      </c>
    </row>
    <row r="2064" spans="1:6" x14ac:dyDescent="0.2">
      <c r="A2064" t="s">
        <v>26</v>
      </c>
      <c r="B2064">
        <v>32</v>
      </c>
      <c r="C2064" s="5">
        <v>132.34</v>
      </c>
      <c r="D2064" s="5">
        <v>78.715000000000003</v>
      </c>
      <c r="E2064">
        <v>22.361000000000001</v>
      </c>
      <c r="F2064">
        <v>-1.1399999999999999</v>
      </c>
    </row>
    <row r="2065" spans="1:6" x14ac:dyDescent="0.2">
      <c r="A2065" t="s">
        <v>14</v>
      </c>
      <c r="B2065">
        <v>26</v>
      </c>
      <c r="C2065" s="5">
        <v>178.72</v>
      </c>
      <c r="D2065" s="5">
        <v>79.893000000000001</v>
      </c>
      <c r="E2065">
        <v>23</v>
      </c>
      <c r="F2065">
        <v>-3.73</v>
      </c>
    </row>
    <row r="2066" spans="1:6" x14ac:dyDescent="0.2">
      <c r="A2066" t="s">
        <v>11</v>
      </c>
      <c r="B2066">
        <v>26004</v>
      </c>
      <c r="C2066" s="5">
        <v>-133.88</v>
      </c>
      <c r="D2066" s="5">
        <v>70.923000000000002</v>
      </c>
      <c r="E2066">
        <v>23</v>
      </c>
      <c r="F2066">
        <v>-3.71</v>
      </c>
    </row>
    <row r="2067" spans="1:6" x14ac:dyDescent="0.2">
      <c r="A2067" t="s">
        <v>13</v>
      </c>
      <c r="B2067">
        <v>24026</v>
      </c>
      <c r="C2067" s="5">
        <v>-149.99001000000001</v>
      </c>
      <c r="D2067" s="5">
        <v>75.95</v>
      </c>
      <c r="E2067">
        <v>23</v>
      </c>
      <c r="F2067">
        <v>-3.585</v>
      </c>
    </row>
    <row r="2068" spans="1:6" x14ac:dyDescent="0.2">
      <c r="A2068" t="s">
        <v>16</v>
      </c>
      <c r="B2068">
        <v>19011</v>
      </c>
      <c r="C2068" s="5">
        <v>-136.00998999999999</v>
      </c>
      <c r="D2068" s="5">
        <v>72.897000000000006</v>
      </c>
      <c r="E2068">
        <v>23</v>
      </c>
      <c r="F2068">
        <v>-3.5270000000000001</v>
      </c>
    </row>
    <row r="2069" spans="1:6" x14ac:dyDescent="0.2">
      <c r="A2069" t="s">
        <v>11</v>
      </c>
      <c r="B2069">
        <v>26050</v>
      </c>
      <c r="C2069" s="5">
        <v>-125.17999</v>
      </c>
      <c r="D2069" s="5">
        <v>71.305999999999997</v>
      </c>
      <c r="E2069">
        <v>23</v>
      </c>
      <c r="F2069">
        <v>-3.52</v>
      </c>
    </row>
    <row r="2070" spans="1:6" x14ac:dyDescent="0.2">
      <c r="A2070" t="s">
        <v>8</v>
      </c>
      <c r="B2070">
        <v>32005</v>
      </c>
      <c r="C2070" s="5">
        <v>-133.69</v>
      </c>
      <c r="D2070" s="5">
        <v>70.944000000000003</v>
      </c>
      <c r="E2070">
        <v>23</v>
      </c>
      <c r="F2070">
        <v>-3.46</v>
      </c>
    </row>
    <row r="2071" spans="1:6" x14ac:dyDescent="0.2">
      <c r="A2071" t="s">
        <v>13</v>
      </c>
      <c r="B2071">
        <v>24037</v>
      </c>
      <c r="C2071" s="5">
        <v>-150.53</v>
      </c>
      <c r="D2071" s="5">
        <v>79.001000000000005</v>
      </c>
      <c r="E2071">
        <v>23</v>
      </c>
      <c r="F2071">
        <v>-3.4460000000000002</v>
      </c>
    </row>
    <row r="2072" spans="1:6" x14ac:dyDescent="0.2">
      <c r="A2072" t="s">
        <v>14</v>
      </c>
      <c r="B2072">
        <v>107</v>
      </c>
      <c r="C2072" s="5">
        <v>-157.12</v>
      </c>
      <c r="D2072" s="5">
        <v>74.504000000000005</v>
      </c>
      <c r="E2072">
        <v>23</v>
      </c>
      <c r="F2072">
        <v>-3.42</v>
      </c>
    </row>
    <row r="2073" spans="1:6" x14ac:dyDescent="0.2">
      <c r="A2073" t="s">
        <v>13</v>
      </c>
      <c r="B2073">
        <v>24009</v>
      </c>
      <c r="C2073" s="5">
        <v>-144.74001000000001</v>
      </c>
      <c r="D2073" s="5">
        <v>72.658000000000001</v>
      </c>
      <c r="E2073">
        <v>23</v>
      </c>
      <c r="F2073">
        <v>-3.3540000000000001</v>
      </c>
    </row>
    <row r="2074" spans="1:6" x14ac:dyDescent="0.2">
      <c r="A2074" t="s">
        <v>38</v>
      </c>
      <c r="B2074">
        <v>16024</v>
      </c>
      <c r="C2074" s="5">
        <v>-150.03</v>
      </c>
      <c r="D2074" s="5">
        <v>73.994</v>
      </c>
      <c r="E2074">
        <v>23</v>
      </c>
      <c r="F2074">
        <v>-3.266</v>
      </c>
    </row>
    <row r="2075" spans="1:6" x14ac:dyDescent="0.2">
      <c r="A2075" t="s">
        <v>38</v>
      </c>
      <c r="B2075">
        <v>16033</v>
      </c>
      <c r="C2075" s="5">
        <v>-153.27000000000001</v>
      </c>
      <c r="D2075" s="5">
        <v>75.320999999999998</v>
      </c>
      <c r="E2075">
        <v>23</v>
      </c>
      <c r="F2075">
        <v>-3.2240000000000002</v>
      </c>
    </row>
    <row r="2076" spans="1:6" x14ac:dyDescent="0.2">
      <c r="A2076" t="s">
        <v>14</v>
      </c>
      <c r="B2076">
        <v>123</v>
      </c>
      <c r="C2076" s="5">
        <v>-169.12</v>
      </c>
      <c r="D2076" s="5">
        <v>75.338999999999999</v>
      </c>
      <c r="E2076">
        <v>23</v>
      </c>
      <c r="F2076">
        <v>-3.22</v>
      </c>
    </row>
    <row r="2077" spans="1:6" x14ac:dyDescent="0.2">
      <c r="A2077" t="s">
        <v>38</v>
      </c>
      <c r="B2077">
        <v>16016</v>
      </c>
      <c r="C2077" s="5">
        <v>-143.94</v>
      </c>
      <c r="D2077" s="5">
        <v>71.787999999999997</v>
      </c>
      <c r="E2077">
        <v>23</v>
      </c>
      <c r="F2077">
        <v>-3.097</v>
      </c>
    </row>
    <row r="2078" spans="1:6" x14ac:dyDescent="0.2">
      <c r="A2078" t="s">
        <v>38</v>
      </c>
      <c r="B2078">
        <v>16013</v>
      </c>
      <c r="C2078" s="5">
        <v>-140</v>
      </c>
      <c r="D2078" s="5">
        <v>70.498000000000005</v>
      </c>
      <c r="E2078">
        <v>23</v>
      </c>
      <c r="F2078">
        <v>-3.0920000000000001</v>
      </c>
    </row>
    <row r="2079" spans="1:6" x14ac:dyDescent="0.2">
      <c r="A2079" t="s">
        <v>18</v>
      </c>
      <c r="B2079">
        <v>31</v>
      </c>
      <c r="C2079" s="5">
        <v>-157.39999</v>
      </c>
      <c r="D2079" s="5">
        <v>73.421000000000006</v>
      </c>
      <c r="E2079">
        <v>23</v>
      </c>
      <c r="F2079">
        <v>-3.08</v>
      </c>
    </row>
    <row r="2080" spans="1:6" x14ac:dyDescent="0.2">
      <c r="A2080" t="s">
        <v>14</v>
      </c>
      <c r="B2080">
        <v>122</v>
      </c>
      <c r="C2080" s="5">
        <v>-168</v>
      </c>
      <c r="D2080" s="5">
        <v>75.167000000000002</v>
      </c>
      <c r="E2080">
        <v>23</v>
      </c>
      <c r="F2080">
        <v>-3.06</v>
      </c>
    </row>
    <row r="2081" spans="1:6" x14ac:dyDescent="0.2">
      <c r="A2081" t="s">
        <v>16</v>
      </c>
      <c r="B2081">
        <v>19008</v>
      </c>
      <c r="C2081" s="5">
        <v>-129.19999999999999</v>
      </c>
      <c r="D2081" s="5">
        <v>73.823999999999998</v>
      </c>
      <c r="E2081">
        <v>23</v>
      </c>
      <c r="F2081">
        <v>-3.0529999999999999</v>
      </c>
    </row>
    <row r="2082" spans="1:6" x14ac:dyDescent="0.2">
      <c r="A2082" t="s">
        <v>16</v>
      </c>
      <c r="B2082">
        <v>19009</v>
      </c>
      <c r="C2082" s="5">
        <v>-130.94</v>
      </c>
      <c r="D2082" s="5">
        <v>73.757000000000005</v>
      </c>
      <c r="E2082">
        <v>23</v>
      </c>
      <c r="F2082">
        <v>-3.0339999999999998</v>
      </c>
    </row>
    <row r="2083" spans="1:6" x14ac:dyDescent="0.2">
      <c r="A2083" t="s">
        <v>38</v>
      </c>
      <c r="B2083">
        <v>16015</v>
      </c>
      <c r="C2083" s="5">
        <v>-140.00998999999999</v>
      </c>
      <c r="D2083" s="5">
        <v>71.248000000000005</v>
      </c>
      <c r="E2083">
        <v>23</v>
      </c>
      <c r="F2083">
        <v>-2.9750000000000001</v>
      </c>
    </row>
    <row r="2084" spans="1:6" x14ac:dyDescent="0.2">
      <c r="A2084" t="s">
        <v>16</v>
      </c>
      <c r="B2084">
        <v>19004</v>
      </c>
      <c r="C2084" s="5">
        <v>-129.59</v>
      </c>
      <c r="D2084" s="5">
        <v>73.811999999999998</v>
      </c>
      <c r="E2084">
        <v>23</v>
      </c>
      <c r="F2084">
        <v>-2.9529999999999998</v>
      </c>
    </row>
    <row r="2085" spans="1:6" x14ac:dyDescent="0.2">
      <c r="A2085" t="s">
        <v>13</v>
      </c>
      <c r="B2085">
        <v>24001</v>
      </c>
      <c r="C2085" s="5">
        <v>-127.75999</v>
      </c>
      <c r="D2085" s="5">
        <v>71.031999999999996</v>
      </c>
      <c r="E2085">
        <v>23</v>
      </c>
      <c r="F2085">
        <v>-2.891</v>
      </c>
    </row>
    <row r="2086" spans="1:6" x14ac:dyDescent="0.2">
      <c r="A2086" t="s">
        <v>16</v>
      </c>
      <c r="B2086">
        <v>19054</v>
      </c>
      <c r="C2086" s="5">
        <v>-153.47</v>
      </c>
      <c r="D2086" s="5">
        <v>78.350999999999999</v>
      </c>
      <c r="E2086">
        <v>23</v>
      </c>
      <c r="F2086">
        <v>-2.8380000000000001</v>
      </c>
    </row>
    <row r="2087" spans="1:6" x14ac:dyDescent="0.2">
      <c r="A2087" t="s">
        <v>13</v>
      </c>
      <c r="B2087">
        <v>24035</v>
      </c>
      <c r="C2087" s="5">
        <v>-152.57001</v>
      </c>
      <c r="D2087" s="5">
        <v>80.281000000000006</v>
      </c>
      <c r="E2087">
        <v>23</v>
      </c>
      <c r="F2087">
        <v>-2.7570000000000001</v>
      </c>
    </row>
    <row r="2088" spans="1:6" x14ac:dyDescent="0.2">
      <c r="A2088" t="s">
        <v>38</v>
      </c>
      <c r="B2088">
        <v>16020</v>
      </c>
      <c r="C2088" s="5">
        <v>-151</v>
      </c>
      <c r="D2088" s="5">
        <v>71.724000000000004</v>
      </c>
      <c r="E2088">
        <v>23</v>
      </c>
      <c r="F2088">
        <v>-2.4300000000000002</v>
      </c>
    </row>
    <row r="2089" spans="1:6" x14ac:dyDescent="0.2">
      <c r="A2089" t="s">
        <v>28</v>
      </c>
      <c r="B2089">
        <v>14</v>
      </c>
      <c r="C2089" s="5">
        <v>-60.070799999999998</v>
      </c>
      <c r="D2089" s="5">
        <v>66.761399999999995</v>
      </c>
      <c r="E2089">
        <v>23</v>
      </c>
      <c r="F2089">
        <v>-2.2999999999999998</v>
      </c>
    </row>
    <row r="2090" spans="1:6" x14ac:dyDescent="0.2">
      <c r="A2090" t="s">
        <v>28</v>
      </c>
      <c r="B2090">
        <v>16</v>
      </c>
      <c r="C2090" s="5">
        <v>-60.8172</v>
      </c>
      <c r="D2090" s="5">
        <v>66.698899999999995</v>
      </c>
      <c r="E2090">
        <v>23</v>
      </c>
      <c r="F2090">
        <v>-2.27</v>
      </c>
    </row>
    <row r="2091" spans="1:6" x14ac:dyDescent="0.2">
      <c r="A2091" t="s">
        <v>21</v>
      </c>
      <c r="B2091">
        <v>14</v>
      </c>
      <c r="C2091" s="5">
        <v>-60.07199</v>
      </c>
      <c r="D2091" s="5">
        <v>66.760000000000005</v>
      </c>
      <c r="E2091">
        <v>23</v>
      </c>
      <c r="F2091">
        <v>-2.1800000000000002</v>
      </c>
    </row>
    <row r="2092" spans="1:6" x14ac:dyDescent="0.2">
      <c r="A2092" t="s">
        <v>6</v>
      </c>
      <c r="B2092">
        <v>10021</v>
      </c>
      <c r="C2092" s="5">
        <v>-73.661010000000005</v>
      </c>
      <c r="D2092" s="5">
        <v>78.332999999999998</v>
      </c>
      <c r="E2092">
        <v>23</v>
      </c>
      <c r="F2092">
        <v>-2.1230000000000002</v>
      </c>
    </row>
    <row r="2093" spans="1:6" x14ac:dyDescent="0.2">
      <c r="A2093" t="s">
        <v>24</v>
      </c>
      <c r="B2093">
        <v>21</v>
      </c>
      <c r="C2093" s="5">
        <v>-62.76529</v>
      </c>
      <c r="D2093" s="5">
        <v>67.623699999999999</v>
      </c>
      <c r="E2093">
        <v>23</v>
      </c>
      <c r="F2093">
        <v>-2.11</v>
      </c>
    </row>
    <row r="2094" spans="1:6" x14ac:dyDescent="0.2">
      <c r="A2094" t="s">
        <v>10</v>
      </c>
      <c r="B2094">
        <v>22015</v>
      </c>
      <c r="C2094" s="5">
        <v>-152.03998999999999</v>
      </c>
      <c r="D2094" s="5">
        <v>71.396000000000001</v>
      </c>
      <c r="E2094">
        <v>23</v>
      </c>
      <c r="F2094">
        <v>-2.0969000000000002</v>
      </c>
    </row>
    <row r="2095" spans="1:6" x14ac:dyDescent="0.2">
      <c r="A2095" t="s">
        <v>24</v>
      </c>
      <c r="B2095">
        <v>22</v>
      </c>
      <c r="C2095" s="5">
        <v>-62.610689999999998</v>
      </c>
      <c r="D2095" s="5">
        <v>67.676199999999994</v>
      </c>
      <c r="E2095">
        <v>23</v>
      </c>
      <c r="F2095">
        <v>-2.08</v>
      </c>
    </row>
    <row r="2096" spans="1:6" x14ac:dyDescent="0.2">
      <c r="A2096" t="s">
        <v>28</v>
      </c>
      <c r="B2096">
        <v>30</v>
      </c>
      <c r="C2096" s="5">
        <v>-62.058109999999999</v>
      </c>
      <c r="D2096" s="5">
        <v>67.916700000000006</v>
      </c>
      <c r="E2096">
        <v>23</v>
      </c>
      <c r="F2096">
        <v>-2.06</v>
      </c>
    </row>
    <row r="2097" spans="1:6" x14ac:dyDescent="0.2">
      <c r="A2097" t="s">
        <v>21</v>
      </c>
      <c r="B2097">
        <v>25</v>
      </c>
      <c r="C2097" s="5">
        <v>-62.221980000000002</v>
      </c>
      <c r="D2097" s="5">
        <v>67.844999999999999</v>
      </c>
      <c r="E2097">
        <v>23</v>
      </c>
      <c r="F2097">
        <v>-2.06</v>
      </c>
    </row>
    <row r="2098" spans="1:6" x14ac:dyDescent="0.2">
      <c r="A2098" t="s">
        <v>21</v>
      </c>
      <c r="B2098">
        <v>13</v>
      </c>
      <c r="C2098" s="5">
        <v>-60.476010000000002</v>
      </c>
      <c r="D2098" s="5">
        <v>66.733000000000004</v>
      </c>
      <c r="E2098">
        <v>23</v>
      </c>
      <c r="F2098">
        <v>-2.0499999999999998</v>
      </c>
    </row>
    <row r="2099" spans="1:6" x14ac:dyDescent="0.2">
      <c r="A2099" t="s">
        <v>22</v>
      </c>
      <c r="B2099">
        <v>5</v>
      </c>
      <c r="C2099" s="5">
        <v>-60.97269</v>
      </c>
      <c r="D2099" s="5">
        <v>66.675700000000006</v>
      </c>
      <c r="E2099">
        <v>23</v>
      </c>
      <c r="F2099">
        <v>-2.0099999999999998</v>
      </c>
    </row>
    <row r="2100" spans="1:6" x14ac:dyDescent="0.2">
      <c r="A2100" t="s">
        <v>21</v>
      </c>
      <c r="B2100">
        <v>21</v>
      </c>
      <c r="C2100" s="5">
        <v>-62.764009999999999</v>
      </c>
      <c r="D2100" s="5">
        <v>67.625</v>
      </c>
      <c r="E2100">
        <v>23</v>
      </c>
      <c r="F2100">
        <v>-2.0099999999999998</v>
      </c>
    </row>
    <row r="2101" spans="1:6" x14ac:dyDescent="0.2">
      <c r="A2101" t="s">
        <v>21</v>
      </c>
      <c r="B2101">
        <v>23</v>
      </c>
      <c r="C2101" s="5">
        <v>-62.476990000000001</v>
      </c>
      <c r="D2101" s="5">
        <v>67.721999999999994</v>
      </c>
      <c r="E2101">
        <v>23</v>
      </c>
      <c r="F2101">
        <v>-2</v>
      </c>
    </row>
    <row r="2102" spans="1:6" x14ac:dyDescent="0.2">
      <c r="A2102" t="s">
        <v>24</v>
      </c>
      <c r="B2102">
        <v>24</v>
      </c>
      <c r="C2102" s="5">
        <v>-62.360500000000002</v>
      </c>
      <c r="D2102" s="5">
        <v>67.769499999999994</v>
      </c>
      <c r="E2102">
        <v>23</v>
      </c>
      <c r="F2102">
        <v>-1.99</v>
      </c>
    </row>
    <row r="2103" spans="1:6" x14ac:dyDescent="0.2">
      <c r="A2103" t="s">
        <v>23</v>
      </c>
      <c r="B2103">
        <v>20</v>
      </c>
      <c r="C2103" s="5">
        <v>-60.98169</v>
      </c>
      <c r="D2103" s="5">
        <v>66.673199999999994</v>
      </c>
      <c r="E2103">
        <v>23</v>
      </c>
      <c r="F2103">
        <v>-1.98</v>
      </c>
    </row>
    <row r="2104" spans="1:6" x14ac:dyDescent="0.2">
      <c r="A2104" t="s">
        <v>24</v>
      </c>
      <c r="B2104">
        <v>26</v>
      </c>
      <c r="C2104" s="5">
        <v>-62.055210000000002</v>
      </c>
      <c r="D2104" s="5">
        <v>67.918300000000002</v>
      </c>
      <c r="E2104">
        <v>23</v>
      </c>
      <c r="F2104">
        <v>-1.91</v>
      </c>
    </row>
    <row r="2105" spans="1:6" x14ac:dyDescent="0.2">
      <c r="A2105" t="s">
        <v>21</v>
      </c>
      <c r="B2105">
        <v>12</v>
      </c>
      <c r="C2105" s="5">
        <v>-60.812010000000001</v>
      </c>
      <c r="D2105" s="5">
        <v>66.694999999999993</v>
      </c>
      <c r="E2105">
        <v>23</v>
      </c>
      <c r="F2105">
        <v>-1.91</v>
      </c>
    </row>
    <row r="2106" spans="1:6" x14ac:dyDescent="0.2">
      <c r="A2106" t="s">
        <v>23</v>
      </c>
      <c r="B2106">
        <v>16</v>
      </c>
      <c r="C2106" s="5">
        <v>-60.140500000000003</v>
      </c>
      <c r="D2106" s="5">
        <v>66.757000000000005</v>
      </c>
      <c r="E2106">
        <v>23</v>
      </c>
      <c r="F2106">
        <v>-1.87</v>
      </c>
    </row>
    <row r="2107" spans="1:6" x14ac:dyDescent="0.2">
      <c r="A2107" t="s">
        <v>28</v>
      </c>
      <c r="B2107">
        <v>63</v>
      </c>
      <c r="C2107" s="5">
        <v>-60.75421</v>
      </c>
      <c r="D2107" s="5">
        <v>66.25</v>
      </c>
      <c r="E2107">
        <v>23</v>
      </c>
      <c r="F2107">
        <v>-1.87</v>
      </c>
    </row>
    <row r="2108" spans="1:6" x14ac:dyDescent="0.2">
      <c r="A2108" t="s">
        <v>22</v>
      </c>
      <c r="B2108">
        <v>2</v>
      </c>
      <c r="C2108" s="5">
        <v>-60.070189999999997</v>
      </c>
      <c r="D2108" s="5">
        <v>66.760199999999998</v>
      </c>
      <c r="E2108">
        <v>23</v>
      </c>
      <c r="F2108">
        <v>-1.8</v>
      </c>
    </row>
    <row r="2109" spans="1:6" x14ac:dyDescent="0.2">
      <c r="A2109" t="s">
        <v>21</v>
      </c>
      <c r="B2109">
        <v>29</v>
      </c>
      <c r="C2109" s="5">
        <v>-61.200009999999999</v>
      </c>
      <c r="D2109" s="5">
        <v>68.308000000000007</v>
      </c>
      <c r="E2109">
        <v>23</v>
      </c>
      <c r="F2109">
        <v>-1.79</v>
      </c>
    </row>
    <row r="2110" spans="1:6" x14ac:dyDescent="0.2">
      <c r="A2110" t="s">
        <v>24</v>
      </c>
      <c r="B2110">
        <v>53</v>
      </c>
      <c r="C2110" s="5">
        <v>-57.984310000000001</v>
      </c>
      <c r="D2110" s="5">
        <v>66.249700000000004</v>
      </c>
      <c r="E2110">
        <v>23</v>
      </c>
      <c r="F2110">
        <v>-1.76</v>
      </c>
    </row>
    <row r="2111" spans="1:6" x14ac:dyDescent="0.2">
      <c r="A2111" t="s">
        <v>14</v>
      </c>
      <c r="B2111">
        <v>13</v>
      </c>
      <c r="C2111" s="5">
        <v>175.60001</v>
      </c>
      <c r="D2111" s="5">
        <v>76.262</v>
      </c>
      <c r="E2111">
        <v>23</v>
      </c>
      <c r="F2111">
        <v>-1.73</v>
      </c>
    </row>
    <row r="2112" spans="1:6" x14ac:dyDescent="0.2">
      <c r="A2112" t="s">
        <v>21</v>
      </c>
      <c r="B2112">
        <v>16</v>
      </c>
      <c r="C2112" s="5">
        <v>-59.057009999999998</v>
      </c>
      <c r="D2112" s="5">
        <v>66.852000000000004</v>
      </c>
      <c r="E2112">
        <v>23</v>
      </c>
      <c r="F2112">
        <v>-1.67</v>
      </c>
    </row>
    <row r="2113" spans="1:6" x14ac:dyDescent="0.2">
      <c r="A2113" t="s">
        <v>21</v>
      </c>
      <c r="B2113">
        <v>39</v>
      </c>
      <c r="C2113" s="5">
        <v>-56.996000000000002</v>
      </c>
      <c r="D2113" s="5">
        <v>68.832999999999998</v>
      </c>
      <c r="E2113">
        <v>23</v>
      </c>
      <c r="F2113">
        <v>-1.66</v>
      </c>
    </row>
    <row r="2114" spans="1:6" x14ac:dyDescent="0.2">
      <c r="A2114" t="s">
        <v>28</v>
      </c>
      <c r="B2114">
        <v>61</v>
      </c>
      <c r="C2114" s="5">
        <v>-59.873600000000003</v>
      </c>
      <c r="D2114" s="5">
        <v>66.260800000000003</v>
      </c>
      <c r="E2114">
        <v>23</v>
      </c>
      <c r="F2114">
        <v>-1.65</v>
      </c>
    </row>
    <row r="2115" spans="1:6" x14ac:dyDescent="0.2">
      <c r="A2115" t="s">
        <v>22</v>
      </c>
      <c r="B2115">
        <v>56</v>
      </c>
      <c r="C2115" s="5">
        <v>-59.427</v>
      </c>
      <c r="D2115" s="5">
        <v>66.250299999999996</v>
      </c>
      <c r="E2115">
        <v>23</v>
      </c>
      <c r="F2115">
        <v>-1.64</v>
      </c>
    </row>
    <row r="2116" spans="1:6" x14ac:dyDescent="0.2">
      <c r="A2116" t="s">
        <v>24</v>
      </c>
      <c r="B2116">
        <v>61</v>
      </c>
      <c r="C2116" s="5">
        <v>-61.193300000000001</v>
      </c>
      <c r="D2116" s="5">
        <v>66.249700000000004</v>
      </c>
      <c r="E2116">
        <v>23</v>
      </c>
      <c r="F2116">
        <v>-1.64</v>
      </c>
    </row>
    <row r="2117" spans="1:6" x14ac:dyDescent="0.2">
      <c r="A2117" t="s">
        <v>28</v>
      </c>
      <c r="B2117">
        <v>62</v>
      </c>
      <c r="C2117" s="5">
        <v>-60.310789999999997</v>
      </c>
      <c r="D2117" s="5">
        <v>66.250600000000006</v>
      </c>
      <c r="E2117">
        <v>23</v>
      </c>
      <c r="F2117">
        <v>-1.58</v>
      </c>
    </row>
    <row r="2118" spans="1:6" x14ac:dyDescent="0.2">
      <c r="A2118" t="s">
        <v>38</v>
      </c>
      <c r="B2118">
        <v>16017</v>
      </c>
      <c r="C2118" s="5">
        <v>-152.05000000000001</v>
      </c>
      <c r="D2118" s="5">
        <v>71.397999999999996</v>
      </c>
      <c r="E2118">
        <v>23</v>
      </c>
      <c r="F2118">
        <v>-1.5740000000000001</v>
      </c>
    </row>
    <row r="2119" spans="1:6" x14ac:dyDescent="0.2">
      <c r="A2119" t="s">
        <v>28</v>
      </c>
      <c r="B2119">
        <v>12</v>
      </c>
      <c r="C2119" s="5">
        <v>-58.077509999999997</v>
      </c>
      <c r="D2119" s="5">
        <v>66.850300000000004</v>
      </c>
      <c r="E2119">
        <v>23</v>
      </c>
      <c r="F2119">
        <v>-1.52</v>
      </c>
    </row>
    <row r="2120" spans="1:6" x14ac:dyDescent="0.2">
      <c r="A2120" t="s">
        <v>21</v>
      </c>
      <c r="B2120">
        <v>9</v>
      </c>
      <c r="C2120" s="5">
        <v>-57.362000000000002</v>
      </c>
      <c r="D2120" s="5">
        <v>67.018000000000001</v>
      </c>
      <c r="E2120">
        <v>23</v>
      </c>
      <c r="F2120">
        <v>-1.51</v>
      </c>
    </row>
    <row r="2121" spans="1:6" x14ac:dyDescent="0.2">
      <c r="A2121" t="s">
        <v>21</v>
      </c>
      <c r="B2121">
        <v>33</v>
      </c>
      <c r="C2121" s="5">
        <v>-59.664000000000001</v>
      </c>
      <c r="D2121" s="5">
        <v>68.498999999999995</v>
      </c>
      <c r="E2121">
        <v>23</v>
      </c>
      <c r="F2121">
        <v>-1.46</v>
      </c>
    </row>
    <row r="2122" spans="1:6" x14ac:dyDescent="0.2">
      <c r="A2122" t="s">
        <v>22</v>
      </c>
      <c r="B2122">
        <v>9</v>
      </c>
      <c r="C2122" s="5">
        <v>-56.310699999999997</v>
      </c>
      <c r="D2122" s="5">
        <v>67.104200000000006</v>
      </c>
      <c r="E2122">
        <v>23</v>
      </c>
      <c r="F2122">
        <v>-1.39</v>
      </c>
    </row>
    <row r="2123" spans="1:6" x14ac:dyDescent="0.2">
      <c r="A2123" t="s">
        <v>24</v>
      </c>
      <c r="B2123">
        <v>37</v>
      </c>
      <c r="C2123" s="5">
        <v>-59.09769</v>
      </c>
      <c r="D2123" s="5">
        <v>68.569500000000005</v>
      </c>
      <c r="E2123">
        <v>23</v>
      </c>
      <c r="F2123">
        <v>-1.39</v>
      </c>
    </row>
    <row r="2124" spans="1:6" x14ac:dyDescent="0.2">
      <c r="A2124" t="s">
        <v>22</v>
      </c>
      <c r="B2124">
        <v>18</v>
      </c>
      <c r="C2124" s="5">
        <v>-59.058500000000002</v>
      </c>
      <c r="D2124" s="5">
        <v>66.851699999999994</v>
      </c>
      <c r="E2124">
        <v>23</v>
      </c>
      <c r="F2124">
        <v>-1.22</v>
      </c>
    </row>
    <row r="2125" spans="1:6" x14ac:dyDescent="0.2">
      <c r="A2125" t="s">
        <v>28</v>
      </c>
      <c r="B2125">
        <v>37</v>
      </c>
      <c r="C2125" s="5">
        <v>-59.69312</v>
      </c>
      <c r="D2125" s="5">
        <v>68.508300000000006</v>
      </c>
      <c r="E2125">
        <v>23</v>
      </c>
      <c r="F2125">
        <v>-1.19</v>
      </c>
    </row>
    <row r="2126" spans="1:6" x14ac:dyDescent="0.2">
      <c r="A2126" t="s">
        <v>24</v>
      </c>
      <c r="B2126">
        <v>7</v>
      </c>
      <c r="C2126" s="5">
        <v>-58.382689999999997</v>
      </c>
      <c r="D2126" s="5">
        <v>66.936300000000003</v>
      </c>
      <c r="E2126">
        <v>23</v>
      </c>
      <c r="F2126">
        <v>-1.1599999999999999</v>
      </c>
    </row>
    <row r="2127" spans="1:6" x14ac:dyDescent="0.2">
      <c r="A2127" t="s">
        <v>22</v>
      </c>
      <c r="B2127">
        <v>48</v>
      </c>
      <c r="C2127" s="5">
        <v>-56.65549</v>
      </c>
      <c r="D2127" s="5">
        <v>66.248800000000003</v>
      </c>
      <c r="E2127">
        <v>23</v>
      </c>
      <c r="F2127">
        <v>-1.1499999999999999</v>
      </c>
    </row>
    <row r="2128" spans="1:6" x14ac:dyDescent="0.2">
      <c r="A2128" t="s">
        <v>21</v>
      </c>
      <c r="B2128">
        <v>17</v>
      </c>
      <c r="C2128" s="5">
        <v>-58.378999999999998</v>
      </c>
      <c r="D2128" s="5">
        <v>66.933999999999997</v>
      </c>
      <c r="E2128">
        <v>23</v>
      </c>
      <c r="F2128">
        <v>-1.0900000000000001</v>
      </c>
    </row>
    <row r="2129" spans="1:6" x14ac:dyDescent="0.2">
      <c r="A2129" t="s">
        <v>22</v>
      </c>
      <c r="B2129">
        <v>8</v>
      </c>
      <c r="C2129" s="5">
        <v>-56.687010000000001</v>
      </c>
      <c r="D2129" s="5">
        <v>67.072000000000003</v>
      </c>
      <c r="E2129">
        <v>23</v>
      </c>
      <c r="F2129">
        <v>-1.08</v>
      </c>
    </row>
    <row r="2130" spans="1:6" x14ac:dyDescent="0.2">
      <c r="A2130" t="s">
        <v>24</v>
      </c>
      <c r="B2130">
        <v>49</v>
      </c>
      <c r="C2130" s="5">
        <v>-56.656489999999998</v>
      </c>
      <c r="D2130" s="5">
        <v>66.25</v>
      </c>
      <c r="E2130">
        <v>23</v>
      </c>
      <c r="F2130">
        <v>-1.02</v>
      </c>
    </row>
    <row r="2131" spans="1:6" x14ac:dyDescent="0.2">
      <c r="A2131" t="s">
        <v>24</v>
      </c>
      <c r="B2131">
        <v>50</v>
      </c>
      <c r="C2131" s="5">
        <v>-56.9895</v>
      </c>
      <c r="D2131" s="5">
        <v>66.2483</v>
      </c>
      <c r="E2131">
        <v>23</v>
      </c>
      <c r="F2131">
        <v>-1</v>
      </c>
    </row>
    <row r="2132" spans="1:6" x14ac:dyDescent="0.2">
      <c r="A2132" t="s">
        <v>22</v>
      </c>
      <c r="B2132">
        <v>7</v>
      </c>
      <c r="C2132" s="5">
        <v>-57.049190000000003</v>
      </c>
      <c r="D2132" s="5">
        <v>67.034199999999998</v>
      </c>
      <c r="E2132">
        <v>23</v>
      </c>
      <c r="F2132">
        <v>-0.9</v>
      </c>
    </row>
    <row r="2133" spans="1:6" x14ac:dyDescent="0.2">
      <c r="A2133" t="s">
        <v>24</v>
      </c>
      <c r="B2133">
        <v>38</v>
      </c>
      <c r="C2133" s="5">
        <v>-58.3902</v>
      </c>
      <c r="D2133" s="5">
        <v>68.657300000000006</v>
      </c>
      <c r="E2133">
        <v>23</v>
      </c>
      <c r="F2133">
        <v>-0.88</v>
      </c>
    </row>
    <row r="2134" spans="1:6" x14ac:dyDescent="0.2">
      <c r="A2134" t="s">
        <v>22</v>
      </c>
      <c r="B2134">
        <v>42</v>
      </c>
      <c r="C2134" s="5">
        <v>-54.890990000000002</v>
      </c>
      <c r="D2134" s="5">
        <v>69.092799999999997</v>
      </c>
      <c r="E2134">
        <v>23</v>
      </c>
      <c r="F2134">
        <v>-0.82</v>
      </c>
    </row>
    <row r="2135" spans="1:6" x14ac:dyDescent="0.2">
      <c r="A2135" t="s">
        <v>21</v>
      </c>
      <c r="B2135">
        <v>7</v>
      </c>
      <c r="C2135" s="5">
        <v>-56.674990000000001</v>
      </c>
      <c r="D2135" s="5">
        <v>67.067999999999998</v>
      </c>
      <c r="E2135">
        <v>23</v>
      </c>
      <c r="F2135">
        <v>-0.79</v>
      </c>
    </row>
    <row r="2136" spans="1:6" x14ac:dyDescent="0.2">
      <c r="A2136" t="s">
        <v>21</v>
      </c>
      <c r="B2136">
        <v>37</v>
      </c>
      <c r="C2136" s="5">
        <v>-58.396000000000001</v>
      </c>
      <c r="D2136" s="5">
        <v>68.658000000000001</v>
      </c>
      <c r="E2136">
        <v>23</v>
      </c>
      <c r="F2136">
        <v>-0.79</v>
      </c>
    </row>
    <row r="2137" spans="1:6" x14ac:dyDescent="0.2">
      <c r="A2137" t="s">
        <v>28</v>
      </c>
      <c r="B2137">
        <v>55</v>
      </c>
      <c r="C2137" s="5">
        <v>-57.653289999999998</v>
      </c>
      <c r="D2137" s="5">
        <v>66.260800000000003</v>
      </c>
      <c r="E2137">
        <v>23</v>
      </c>
      <c r="F2137">
        <v>-0.78</v>
      </c>
    </row>
    <row r="2138" spans="1:6" x14ac:dyDescent="0.2">
      <c r="A2138" t="s">
        <v>20</v>
      </c>
      <c r="B2138">
        <v>33</v>
      </c>
      <c r="C2138" s="5">
        <v>-57.037509999999997</v>
      </c>
      <c r="D2138" s="5">
        <v>67.038200000000003</v>
      </c>
      <c r="E2138">
        <v>23</v>
      </c>
      <c r="F2138">
        <v>-0.76</v>
      </c>
    </row>
    <row r="2139" spans="1:6" x14ac:dyDescent="0.2">
      <c r="A2139" t="s">
        <v>21</v>
      </c>
      <c r="B2139">
        <v>8</v>
      </c>
      <c r="C2139" s="5">
        <v>-57.036990000000003</v>
      </c>
      <c r="D2139" s="5">
        <v>67.034000000000006</v>
      </c>
      <c r="E2139">
        <v>23</v>
      </c>
      <c r="F2139">
        <v>-0.75</v>
      </c>
    </row>
    <row r="2140" spans="1:6" x14ac:dyDescent="0.2">
      <c r="A2140" t="s">
        <v>24</v>
      </c>
      <c r="B2140">
        <v>40</v>
      </c>
      <c r="C2140" s="5">
        <v>-56.995480000000001</v>
      </c>
      <c r="D2140" s="5">
        <v>68.831999999999994</v>
      </c>
      <c r="E2140">
        <v>23</v>
      </c>
      <c r="F2140">
        <v>-0.74</v>
      </c>
    </row>
    <row r="2141" spans="1:6" x14ac:dyDescent="0.2">
      <c r="A2141" t="s">
        <v>28</v>
      </c>
      <c r="B2141">
        <v>7</v>
      </c>
      <c r="C2141" s="5">
        <v>-55.827509999999997</v>
      </c>
      <c r="D2141" s="5">
        <v>67.169700000000006</v>
      </c>
      <c r="E2141">
        <v>23</v>
      </c>
      <c r="F2141">
        <v>-0.73</v>
      </c>
    </row>
    <row r="2142" spans="1:6" x14ac:dyDescent="0.2">
      <c r="A2142" t="s">
        <v>22</v>
      </c>
      <c r="B2142">
        <v>38</v>
      </c>
      <c r="C2142" s="5">
        <v>-57.69699</v>
      </c>
      <c r="D2142" s="5">
        <v>68.743200000000002</v>
      </c>
      <c r="E2142">
        <v>23</v>
      </c>
      <c r="F2142">
        <v>-0.71</v>
      </c>
    </row>
    <row r="2143" spans="1:6" x14ac:dyDescent="0.2">
      <c r="A2143" t="s">
        <v>24</v>
      </c>
      <c r="B2143">
        <v>5</v>
      </c>
      <c r="C2143" s="5">
        <v>-55.820979999999999</v>
      </c>
      <c r="D2143" s="5">
        <v>67.160799999999995</v>
      </c>
      <c r="E2143">
        <v>23</v>
      </c>
      <c r="F2143">
        <v>-0.71</v>
      </c>
    </row>
    <row r="2144" spans="1:6" x14ac:dyDescent="0.2">
      <c r="A2144" t="s">
        <v>24</v>
      </c>
      <c r="B2144">
        <v>39</v>
      </c>
      <c r="C2144" s="5">
        <v>-57.695010000000003</v>
      </c>
      <c r="D2144" s="5">
        <v>68.745199999999997</v>
      </c>
      <c r="E2144">
        <v>23</v>
      </c>
      <c r="F2144">
        <v>-0.7</v>
      </c>
    </row>
    <row r="2145" spans="1:6" x14ac:dyDescent="0.2">
      <c r="A2145" t="s">
        <v>24</v>
      </c>
      <c r="B2145">
        <v>41</v>
      </c>
      <c r="C2145" s="5">
        <v>-56.293790000000001</v>
      </c>
      <c r="D2145" s="5">
        <v>68.918000000000006</v>
      </c>
      <c r="E2145">
        <v>23</v>
      </c>
      <c r="F2145">
        <v>-0.65</v>
      </c>
    </row>
    <row r="2146" spans="1:6" x14ac:dyDescent="0.2">
      <c r="A2146" t="s">
        <v>28</v>
      </c>
      <c r="B2146">
        <v>44</v>
      </c>
      <c r="C2146" s="5">
        <v>-56.304409999999997</v>
      </c>
      <c r="D2146" s="5">
        <v>68.921400000000006</v>
      </c>
      <c r="E2146">
        <v>23</v>
      </c>
      <c r="F2146">
        <v>-0.61</v>
      </c>
    </row>
    <row r="2147" spans="1:6" x14ac:dyDescent="0.2">
      <c r="A2147" t="s">
        <v>21</v>
      </c>
      <c r="B2147">
        <v>43</v>
      </c>
      <c r="C2147" s="5">
        <v>-54.300989999999999</v>
      </c>
      <c r="D2147" s="5">
        <v>69.165999999999997</v>
      </c>
      <c r="E2147">
        <v>23</v>
      </c>
      <c r="F2147">
        <v>-0.54</v>
      </c>
    </row>
    <row r="2148" spans="1:6" x14ac:dyDescent="0.2">
      <c r="A2148" t="s">
        <v>29</v>
      </c>
      <c r="B2148">
        <v>63</v>
      </c>
      <c r="C2148" s="5">
        <v>26.503</v>
      </c>
      <c r="D2148" s="5">
        <v>78.3</v>
      </c>
      <c r="E2148">
        <v>23</v>
      </c>
      <c r="F2148">
        <v>-0.1</v>
      </c>
    </row>
    <row r="2149" spans="1:6" x14ac:dyDescent="0.2">
      <c r="A2149" t="s">
        <v>29</v>
      </c>
      <c r="B2149">
        <v>23</v>
      </c>
      <c r="C2149" s="5">
        <v>19.012</v>
      </c>
      <c r="D2149" s="5">
        <v>76.45</v>
      </c>
      <c r="E2149">
        <v>23</v>
      </c>
      <c r="F2149">
        <v>0.16900000000000001</v>
      </c>
    </row>
    <row r="2150" spans="1:6" x14ac:dyDescent="0.2">
      <c r="A2150" t="s">
        <v>26</v>
      </c>
      <c r="B2150">
        <v>29</v>
      </c>
      <c r="C2150" s="5">
        <v>102.17</v>
      </c>
      <c r="D2150" s="5">
        <v>77.692999999999998</v>
      </c>
      <c r="E2150">
        <v>23.251999999999999</v>
      </c>
      <c r="F2150">
        <v>-1.19</v>
      </c>
    </row>
    <row r="2151" spans="1:6" x14ac:dyDescent="0.2">
      <c r="A2151" t="s">
        <v>26</v>
      </c>
      <c r="B2151">
        <v>8</v>
      </c>
      <c r="C2151" s="5">
        <v>30.898</v>
      </c>
      <c r="D2151" s="5">
        <v>81.48</v>
      </c>
      <c r="E2151">
        <v>23.645</v>
      </c>
      <c r="F2151">
        <v>-7.0000000000000007E-2</v>
      </c>
    </row>
    <row r="2152" spans="1:6" x14ac:dyDescent="0.2">
      <c r="A2152" t="s">
        <v>26</v>
      </c>
      <c r="B2152">
        <v>33</v>
      </c>
      <c r="C2152" s="5">
        <v>130.57001</v>
      </c>
      <c r="D2152" s="5">
        <v>79.647000000000006</v>
      </c>
      <c r="E2152">
        <v>23.646000000000001</v>
      </c>
      <c r="F2152">
        <v>-1.1000000000000001</v>
      </c>
    </row>
    <row r="2153" spans="1:6" x14ac:dyDescent="0.2">
      <c r="A2153" t="s">
        <v>26</v>
      </c>
      <c r="B2153">
        <v>64</v>
      </c>
      <c r="C2153" s="5">
        <v>118.53</v>
      </c>
      <c r="D2153" s="5">
        <v>77.263000000000005</v>
      </c>
      <c r="E2153">
        <v>23.648</v>
      </c>
      <c r="F2153">
        <v>-1.05</v>
      </c>
    </row>
    <row r="2154" spans="1:6" x14ac:dyDescent="0.2">
      <c r="A2154" t="s">
        <v>26</v>
      </c>
      <c r="B2154">
        <v>19</v>
      </c>
      <c r="C2154" s="5">
        <v>40.207000000000001</v>
      </c>
      <c r="D2154" s="5">
        <v>82.754999999999995</v>
      </c>
      <c r="E2154">
        <v>23.742999999999999</v>
      </c>
      <c r="F2154">
        <v>0.01</v>
      </c>
    </row>
    <row r="2155" spans="1:6" x14ac:dyDescent="0.2">
      <c r="A2155" t="s">
        <v>7</v>
      </c>
      <c r="B2155">
        <v>333</v>
      </c>
      <c r="C2155" s="5">
        <v>-146.39999</v>
      </c>
      <c r="D2155" s="5">
        <v>87.028000000000006</v>
      </c>
      <c r="E2155">
        <v>24</v>
      </c>
      <c r="F2155">
        <v>-4.0250000000000004</v>
      </c>
    </row>
    <row r="2156" spans="1:6" x14ac:dyDescent="0.2">
      <c r="A2156" t="s">
        <v>31</v>
      </c>
      <c r="B2156">
        <v>91</v>
      </c>
      <c r="C2156" s="5">
        <v>-50.234009999999998</v>
      </c>
      <c r="D2156" s="5">
        <v>84.293000000000006</v>
      </c>
      <c r="E2156">
        <v>24</v>
      </c>
      <c r="F2156">
        <v>-3.97</v>
      </c>
    </row>
    <row r="2157" spans="1:6" x14ac:dyDescent="0.2">
      <c r="A2157" t="s">
        <v>31</v>
      </c>
      <c r="B2157">
        <v>97</v>
      </c>
      <c r="C2157" s="5">
        <v>-64.956999999999994</v>
      </c>
      <c r="D2157" s="5">
        <v>84.052999999999997</v>
      </c>
      <c r="E2157">
        <v>24</v>
      </c>
      <c r="F2157">
        <v>-3.83</v>
      </c>
    </row>
    <row r="2158" spans="1:6" x14ac:dyDescent="0.2">
      <c r="A2158" t="s">
        <v>13</v>
      </c>
      <c r="B2158">
        <v>24045</v>
      </c>
      <c r="C2158" s="5">
        <v>-140.06</v>
      </c>
      <c r="D2158" s="5">
        <v>75.004000000000005</v>
      </c>
      <c r="E2158">
        <v>24</v>
      </c>
      <c r="F2158">
        <v>-3.6549999999999998</v>
      </c>
    </row>
    <row r="2159" spans="1:6" x14ac:dyDescent="0.2">
      <c r="A2159" t="s">
        <v>13</v>
      </c>
      <c r="B2159">
        <v>24020</v>
      </c>
      <c r="C2159" s="5">
        <v>-150</v>
      </c>
      <c r="D2159" s="5">
        <v>73.006</v>
      </c>
      <c r="E2159">
        <v>24</v>
      </c>
      <c r="F2159">
        <v>-3.5880000000000001</v>
      </c>
    </row>
    <row r="2160" spans="1:6" x14ac:dyDescent="0.2">
      <c r="A2160" t="s">
        <v>11</v>
      </c>
      <c r="B2160">
        <v>26034</v>
      </c>
      <c r="C2160" s="5">
        <v>-124.23</v>
      </c>
      <c r="D2160" s="5">
        <v>70.739999999999995</v>
      </c>
      <c r="E2160">
        <v>24</v>
      </c>
      <c r="F2160">
        <v>-3.56</v>
      </c>
    </row>
    <row r="2161" spans="1:6" x14ac:dyDescent="0.2">
      <c r="A2161" t="s">
        <v>33</v>
      </c>
      <c r="B2161">
        <v>15022</v>
      </c>
      <c r="C2161" s="5">
        <v>-147.75</v>
      </c>
      <c r="D2161" s="5">
        <v>75.754000000000005</v>
      </c>
      <c r="E2161">
        <v>24</v>
      </c>
      <c r="F2161">
        <v>-3.4239999999999999</v>
      </c>
    </row>
    <row r="2162" spans="1:6" x14ac:dyDescent="0.2">
      <c r="A2162" t="s">
        <v>33</v>
      </c>
      <c r="B2162">
        <v>15039</v>
      </c>
      <c r="C2162" s="5">
        <v>-140</v>
      </c>
      <c r="D2162" s="5">
        <v>73.007000000000005</v>
      </c>
      <c r="E2162">
        <v>24</v>
      </c>
      <c r="F2162">
        <v>-3.2621000000000002</v>
      </c>
    </row>
    <row r="2163" spans="1:6" x14ac:dyDescent="0.2">
      <c r="A2163" t="s">
        <v>37</v>
      </c>
      <c r="B2163">
        <v>155</v>
      </c>
      <c r="C2163" s="5">
        <v>-6.7829899999999999</v>
      </c>
      <c r="D2163" s="5">
        <v>79.733000000000004</v>
      </c>
      <c r="E2163">
        <v>24</v>
      </c>
      <c r="F2163">
        <v>-3.22</v>
      </c>
    </row>
    <row r="2164" spans="1:6" x14ac:dyDescent="0.2">
      <c r="A2164" t="s">
        <v>11</v>
      </c>
      <c r="B2164">
        <v>26049</v>
      </c>
      <c r="C2164" s="5">
        <v>-124.50999</v>
      </c>
      <c r="D2164" s="5">
        <v>71.484999999999999</v>
      </c>
      <c r="E2164">
        <v>24</v>
      </c>
      <c r="F2164">
        <v>-3.06</v>
      </c>
    </row>
    <row r="2165" spans="1:6" x14ac:dyDescent="0.2">
      <c r="A2165" t="s">
        <v>40</v>
      </c>
      <c r="B2165">
        <v>701</v>
      </c>
      <c r="C2165" s="5">
        <v>-61.837009999999999</v>
      </c>
      <c r="D2165" s="5">
        <v>81.126000000000005</v>
      </c>
      <c r="E2165">
        <v>24</v>
      </c>
      <c r="F2165">
        <v>-3.01</v>
      </c>
    </row>
    <row r="2166" spans="1:6" x14ac:dyDescent="0.2">
      <c r="A2166" t="s">
        <v>14</v>
      </c>
      <c r="B2166">
        <v>5</v>
      </c>
      <c r="C2166" s="5">
        <v>-168.96001000000001</v>
      </c>
      <c r="D2166" s="5">
        <v>76.084999999999994</v>
      </c>
      <c r="E2166">
        <v>24</v>
      </c>
      <c r="F2166">
        <v>-2.99</v>
      </c>
    </row>
    <row r="2167" spans="1:6" x14ac:dyDescent="0.2">
      <c r="A2167" t="s">
        <v>10</v>
      </c>
      <c r="B2167">
        <v>22038</v>
      </c>
      <c r="C2167" s="5">
        <v>-153.35001</v>
      </c>
      <c r="D2167" s="5">
        <v>78.34</v>
      </c>
      <c r="E2167">
        <v>24</v>
      </c>
      <c r="F2167">
        <v>-2.8919000000000001</v>
      </c>
    </row>
    <row r="2168" spans="1:6" x14ac:dyDescent="0.2">
      <c r="A2168" t="s">
        <v>5</v>
      </c>
      <c r="B2168">
        <v>14013</v>
      </c>
      <c r="C2168" s="5">
        <v>-160.47999999999999</v>
      </c>
      <c r="D2168" s="5">
        <v>73.165000000000006</v>
      </c>
      <c r="E2168">
        <v>24</v>
      </c>
      <c r="F2168">
        <v>-2.77</v>
      </c>
    </row>
    <row r="2169" spans="1:6" x14ac:dyDescent="0.2">
      <c r="A2169" t="s">
        <v>28</v>
      </c>
      <c r="B2169">
        <v>64</v>
      </c>
      <c r="C2169" s="5">
        <v>-61.204189999999997</v>
      </c>
      <c r="D2169" s="5">
        <v>66.251099999999994</v>
      </c>
      <c r="E2169">
        <v>24</v>
      </c>
      <c r="F2169">
        <v>-2.4900000000000002</v>
      </c>
    </row>
    <row r="2170" spans="1:6" x14ac:dyDescent="0.2">
      <c r="A2170" t="s">
        <v>28</v>
      </c>
      <c r="B2170">
        <v>25</v>
      </c>
      <c r="C2170" s="5">
        <v>-62.777799999999999</v>
      </c>
      <c r="D2170" s="5">
        <v>67.628100000000003</v>
      </c>
      <c r="E2170">
        <v>24</v>
      </c>
      <c r="F2170">
        <v>-2.39</v>
      </c>
    </row>
    <row r="2171" spans="1:6" x14ac:dyDescent="0.2">
      <c r="A2171" t="s">
        <v>28</v>
      </c>
      <c r="B2171">
        <v>17</v>
      </c>
      <c r="C2171" s="5">
        <v>-60.978299999999997</v>
      </c>
      <c r="D2171" s="5">
        <v>66.679400000000001</v>
      </c>
      <c r="E2171">
        <v>24</v>
      </c>
      <c r="F2171">
        <v>-2.36</v>
      </c>
    </row>
    <row r="2172" spans="1:6" x14ac:dyDescent="0.2">
      <c r="A2172" t="s">
        <v>11</v>
      </c>
      <c r="B2172">
        <v>26055</v>
      </c>
      <c r="C2172" s="5">
        <v>-126.53999</v>
      </c>
      <c r="D2172" s="5">
        <v>69.924000000000007</v>
      </c>
      <c r="E2172">
        <v>24</v>
      </c>
      <c r="F2172">
        <v>-2.34</v>
      </c>
    </row>
    <row r="2173" spans="1:6" x14ac:dyDescent="0.2">
      <c r="A2173" t="s">
        <v>28</v>
      </c>
      <c r="B2173">
        <v>15</v>
      </c>
      <c r="C2173" s="5">
        <v>-60.479709999999997</v>
      </c>
      <c r="D2173" s="5">
        <v>66.740300000000005</v>
      </c>
      <c r="E2173">
        <v>24</v>
      </c>
      <c r="F2173">
        <v>-2.23</v>
      </c>
    </row>
    <row r="2174" spans="1:6" x14ac:dyDescent="0.2">
      <c r="A2174" t="s">
        <v>28</v>
      </c>
      <c r="B2174">
        <v>32</v>
      </c>
      <c r="C2174" s="5">
        <v>-61.489690000000003</v>
      </c>
      <c r="D2174" s="5">
        <v>68.185599999999994</v>
      </c>
      <c r="E2174">
        <v>24</v>
      </c>
      <c r="F2174">
        <v>-2.1800000000000002</v>
      </c>
    </row>
    <row r="2175" spans="1:6" x14ac:dyDescent="0.2">
      <c r="A2175" t="s">
        <v>21</v>
      </c>
      <c r="B2175">
        <v>15</v>
      </c>
      <c r="C2175" s="5">
        <v>-59.62</v>
      </c>
      <c r="D2175" s="5">
        <v>66.825999999999993</v>
      </c>
      <c r="E2175">
        <v>24</v>
      </c>
      <c r="F2175">
        <v>-2.1</v>
      </c>
    </row>
    <row r="2176" spans="1:6" x14ac:dyDescent="0.2">
      <c r="A2176" t="s">
        <v>5</v>
      </c>
      <c r="B2176">
        <v>14004</v>
      </c>
      <c r="C2176" s="5">
        <v>-150</v>
      </c>
      <c r="D2176" s="5">
        <v>71.498999999999995</v>
      </c>
      <c r="E2176">
        <v>24</v>
      </c>
      <c r="F2176">
        <v>-2.0739999999999998</v>
      </c>
    </row>
    <row r="2177" spans="1:6" x14ac:dyDescent="0.2">
      <c r="A2177" t="s">
        <v>14</v>
      </c>
      <c r="B2177">
        <v>48</v>
      </c>
      <c r="C2177" s="5">
        <v>-164.27</v>
      </c>
      <c r="D2177" s="5">
        <v>78.662000000000006</v>
      </c>
      <c r="E2177">
        <v>24</v>
      </c>
      <c r="F2177">
        <v>-2.0699999999999998</v>
      </c>
    </row>
    <row r="2178" spans="1:6" x14ac:dyDescent="0.2">
      <c r="A2178" t="s">
        <v>5</v>
      </c>
      <c r="B2178">
        <v>14006</v>
      </c>
      <c r="C2178" s="5">
        <v>-150</v>
      </c>
      <c r="D2178" s="5">
        <v>73</v>
      </c>
      <c r="E2178">
        <v>24</v>
      </c>
      <c r="F2178">
        <v>-2.069</v>
      </c>
    </row>
    <row r="2179" spans="1:6" x14ac:dyDescent="0.2">
      <c r="A2179" t="s">
        <v>21</v>
      </c>
      <c r="B2179">
        <v>27</v>
      </c>
      <c r="C2179" s="5">
        <v>-61.76999</v>
      </c>
      <c r="D2179" s="5">
        <v>68.049000000000007</v>
      </c>
      <c r="E2179">
        <v>24</v>
      </c>
      <c r="F2179">
        <v>-2.02</v>
      </c>
    </row>
    <row r="2180" spans="1:6" x14ac:dyDescent="0.2">
      <c r="A2180" t="s">
        <v>24</v>
      </c>
      <c r="B2180">
        <v>17</v>
      </c>
      <c r="C2180" s="5">
        <v>-60.973509999999997</v>
      </c>
      <c r="D2180" s="5">
        <v>66.674499999999995</v>
      </c>
      <c r="E2180">
        <v>24</v>
      </c>
      <c r="F2180">
        <v>-2</v>
      </c>
    </row>
    <row r="2181" spans="1:6" x14ac:dyDescent="0.2">
      <c r="A2181" t="s">
        <v>24</v>
      </c>
      <c r="B2181">
        <v>16</v>
      </c>
      <c r="C2181" s="5">
        <v>-60.810490000000001</v>
      </c>
      <c r="D2181" s="5">
        <v>66.692499999999995</v>
      </c>
      <c r="E2181">
        <v>24</v>
      </c>
      <c r="F2181">
        <v>-1.98</v>
      </c>
    </row>
    <row r="2182" spans="1:6" x14ac:dyDescent="0.2">
      <c r="A2182" t="s">
        <v>24</v>
      </c>
      <c r="B2182">
        <v>59</v>
      </c>
      <c r="C2182" s="5">
        <v>-60.308720000000001</v>
      </c>
      <c r="D2182" s="5">
        <v>66.249799999999993</v>
      </c>
      <c r="E2182">
        <v>24</v>
      </c>
      <c r="F2182">
        <v>-1.97</v>
      </c>
    </row>
    <row r="2183" spans="1:6" x14ac:dyDescent="0.2">
      <c r="A2183" t="s">
        <v>40</v>
      </c>
      <c r="B2183">
        <v>109</v>
      </c>
      <c r="C2183" s="5">
        <v>-73.169979999999995</v>
      </c>
      <c r="D2183" s="5">
        <v>72.412000000000006</v>
      </c>
      <c r="E2183">
        <v>24</v>
      </c>
      <c r="F2183">
        <v>-1.94</v>
      </c>
    </row>
    <row r="2184" spans="1:6" x14ac:dyDescent="0.2">
      <c r="A2184" t="s">
        <v>21</v>
      </c>
      <c r="B2184">
        <v>35</v>
      </c>
      <c r="C2184" s="5">
        <v>-59.34299</v>
      </c>
      <c r="D2184" s="5">
        <v>68.537999999999997</v>
      </c>
      <c r="E2184">
        <v>24</v>
      </c>
      <c r="F2184">
        <v>-1.93</v>
      </c>
    </row>
    <row r="2185" spans="1:6" x14ac:dyDescent="0.2">
      <c r="A2185" t="s">
        <v>7</v>
      </c>
      <c r="B2185">
        <v>377</v>
      </c>
      <c r="C2185" s="5">
        <v>115.48</v>
      </c>
      <c r="D2185" s="5">
        <v>83.415000000000006</v>
      </c>
      <c r="E2185">
        <v>24</v>
      </c>
      <c r="F2185">
        <v>-1.927</v>
      </c>
    </row>
    <row r="2186" spans="1:6" x14ac:dyDescent="0.2">
      <c r="A2186" t="s">
        <v>24</v>
      </c>
      <c r="B2186">
        <v>15</v>
      </c>
      <c r="C2186" s="5">
        <v>-60.482480000000002</v>
      </c>
      <c r="D2186" s="5">
        <v>66.728200000000001</v>
      </c>
      <c r="E2186">
        <v>24</v>
      </c>
      <c r="F2186">
        <v>-1.92</v>
      </c>
    </row>
    <row r="2187" spans="1:6" x14ac:dyDescent="0.2">
      <c r="A2187" t="s">
        <v>24</v>
      </c>
      <c r="B2187">
        <v>55</v>
      </c>
      <c r="C2187" s="5">
        <v>-58.648989999999998</v>
      </c>
      <c r="D2187" s="5">
        <v>66.253200000000007</v>
      </c>
      <c r="E2187">
        <v>24</v>
      </c>
      <c r="F2187">
        <v>-1.89</v>
      </c>
    </row>
    <row r="2188" spans="1:6" x14ac:dyDescent="0.2">
      <c r="A2188" t="s">
        <v>28</v>
      </c>
      <c r="B2188">
        <v>13</v>
      </c>
      <c r="C2188" s="5">
        <v>-59.622500000000002</v>
      </c>
      <c r="D2188" s="5">
        <v>66.832800000000006</v>
      </c>
      <c r="E2188">
        <v>24</v>
      </c>
      <c r="F2188">
        <v>-1.85</v>
      </c>
    </row>
    <row r="2189" spans="1:6" x14ac:dyDescent="0.2">
      <c r="A2189" t="s">
        <v>28</v>
      </c>
      <c r="B2189">
        <v>59</v>
      </c>
      <c r="C2189" s="5">
        <v>-58.988100000000003</v>
      </c>
      <c r="D2189" s="5">
        <v>66.257800000000003</v>
      </c>
      <c r="E2189">
        <v>24</v>
      </c>
      <c r="F2189">
        <v>-1.84</v>
      </c>
    </row>
    <row r="2190" spans="1:6" x14ac:dyDescent="0.2">
      <c r="A2190" t="s">
        <v>24</v>
      </c>
      <c r="B2190">
        <v>12</v>
      </c>
      <c r="C2190" s="5">
        <v>-59.062989999999999</v>
      </c>
      <c r="D2190" s="5">
        <v>66.852999999999994</v>
      </c>
      <c r="E2190">
        <v>24</v>
      </c>
      <c r="F2190">
        <v>-1.78</v>
      </c>
    </row>
    <row r="2191" spans="1:6" x14ac:dyDescent="0.2">
      <c r="A2191" t="s">
        <v>24</v>
      </c>
      <c r="B2191">
        <v>27</v>
      </c>
      <c r="C2191" s="5">
        <v>-61.771000000000001</v>
      </c>
      <c r="D2191" s="5">
        <v>68.047200000000004</v>
      </c>
      <c r="E2191">
        <v>24</v>
      </c>
      <c r="F2191">
        <v>-1.78</v>
      </c>
    </row>
    <row r="2192" spans="1:6" x14ac:dyDescent="0.2">
      <c r="A2192" t="s">
        <v>40</v>
      </c>
      <c r="B2192">
        <v>1</v>
      </c>
      <c r="C2192" s="5">
        <v>-67.024990000000003</v>
      </c>
      <c r="D2192" s="5">
        <v>72.753</v>
      </c>
      <c r="E2192">
        <v>24</v>
      </c>
      <c r="F2192">
        <v>-1.77</v>
      </c>
    </row>
    <row r="2193" spans="1:6" x14ac:dyDescent="0.2">
      <c r="A2193" t="s">
        <v>28</v>
      </c>
      <c r="B2193">
        <v>58</v>
      </c>
      <c r="C2193" s="5">
        <v>-58.653109999999998</v>
      </c>
      <c r="D2193" s="5">
        <v>66.260000000000005</v>
      </c>
      <c r="E2193">
        <v>24</v>
      </c>
      <c r="F2193">
        <v>-1.76</v>
      </c>
    </row>
    <row r="2194" spans="1:6" x14ac:dyDescent="0.2">
      <c r="A2194" t="s">
        <v>7</v>
      </c>
      <c r="B2194">
        <v>373</v>
      </c>
      <c r="C2194" s="5">
        <v>108.94</v>
      </c>
      <c r="D2194" s="5">
        <v>84.198999999999998</v>
      </c>
      <c r="E2194">
        <v>24</v>
      </c>
      <c r="F2194">
        <v>-1.742</v>
      </c>
    </row>
    <row r="2195" spans="1:6" x14ac:dyDescent="0.2">
      <c r="A2195" t="s">
        <v>28</v>
      </c>
      <c r="B2195">
        <v>34</v>
      </c>
      <c r="C2195" s="5">
        <v>-60.509700000000002</v>
      </c>
      <c r="D2195" s="5">
        <v>68.401700000000005</v>
      </c>
      <c r="E2195">
        <v>24</v>
      </c>
      <c r="F2195">
        <v>-1.71</v>
      </c>
    </row>
    <row r="2196" spans="1:6" x14ac:dyDescent="0.2">
      <c r="A2196" t="s">
        <v>28</v>
      </c>
      <c r="B2196">
        <v>60</v>
      </c>
      <c r="C2196" s="5">
        <v>-59.426909999999999</v>
      </c>
      <c r="D2196" s="5">
        <v>66.256100000000004</v>
      </c>
      <c r="E2196">
        <v>24</v>
      </c>
      <c r="F2196">
        <v>-1.68</v>
      </c>
    </row>
    <row r="2197" spans="1:6" x14ac:dyDescent="0.2">
      <c r="A2197" t="s">
        <v>40</v>
      </c>
      <c r="B2197">
        <v>208</v>
      </c>
      <c r="C2197" s="5">
        <v>-67.001009999999994</v>
      </c>
      <c r="D2197" s="5">
        <v>74.786000000000001</v>
      </c>
      <c r="E2197">
        <v>24</v>
      </c>
      <c r="F2197">
        <v>-1.62</v>
      </c>
    </row>
    <row r="2198" spans="1:6" x14ac:dyDescent="0.2">
      <c r="A2198" t="s">
        <v>30</v>
      </c>
      <c r="B2198">
        <v>371</v>
      </c>
      <c r="C2198" s="5">
        <v>22.027000000000001</v>
      </c>
      <c r="D2198" s="5">
        <v>86.108000000000004</v>
      </c>
      <c r="E2198">
        <v>24</v>
      </c>
      <c r="F2198">
        <v>-1.58</v>
      </c>
    </row>
    <row r="2199" spans="1:6" x14ac:dyDescent="0.2">
      <c r="A2199" t="s">
        <v>21</v>
      </c>
      <c r="B2199">
        <v>30</v>
      </c>
      <c r="C2199" s="5">
        <v>-60.53</v>
      </c>
      <c r="D2199" s="5">
        <v>68.403999999999996</v>
      </c>
      <c r="E2199">
        <v>24</v>
      </c>
      <c r="F2199">
        <v>-1.58</v>
      </c>
    </row>
    <row r="2200" spans="1:6" x14ac:dyDescent="0.2">
      <c r="A2200" t="s">
        <v>22</v>
      </c>
      <c r="B2200">
        <v>54</v>
      </c>
      <c r="C2200" s="5">
        <v>-58.648989999999998</v>
      </c>
      <c r="D2200" s="5">
        <v>66.250200000000007</v>
      </c>
      <c r="E2200">
        <v>24</v>
      </c>
      <c r="F2200">
        <v>-1.43</v>
      </c>
    </row>
    <row r="2201" spans="1:6" x14ac:dyDescent="0.2">
      <c r="A2201" t="s">
        <v>25</v>
      </c>
      <c r="B2201">
        <v>42</v>
      </c>
      <c r="C2201" s="5">
        <v>-53.002200000000002</v>
      </c>
      <c r="D2201" s="5">
        <v>69.238200000000006</v>
      </c>
      <c r="E2201">
        <v>24</v>
      </c>
      <c r="F2201">
        <v>-1.38</v>
      </c>
    </row>
    <row r="2202" spans="1:6" x14ac:dyDescent="0.2">
      <c r="A2202" t="s">
        <v>24</v>
      </c>
      <c r="B2202">
        <v>34</v>
      </c>
      <c r="C2202" s="5">
        <v>-59.69</v>
      </c>
      <c r="D2202" s="5">
        <v>68.496499999999997</v>
      </c>
      <c r="E2202">
        <v>24</v>
      </c>
      <c r="F2202">
        <v>-1.35</v>
      </c>
    </row>
    <row r="2203" spans="1:6" x14ac:dyDescent="0.2">
      <c r="A2203" t="s">
        <v>27</v>
      </c>
      <c r="B2203">
        <v>25</v>
      </c>
      <c r="C2203" s="5">
        <v>-62.225189999999998</v>
      </c>
      <c r="D2203" s="5">
        <v>67.844700000000003</v>
      </c>
      <c r="E2203">
        <v>24</v>
      </c>
      <c r="F2203">
        <v>-1.31</v>
      </c>
    </row>
    <row r="2204" spans="1:6" x14ac:dyDescent="0.2">
      <c r="A2204" t="s">
        <v>22</v>
      </c>
      <c r="B2204">
        <v>49</v>
      </c>
      <c r="C2204" s="5">
        <v>-56.987000000000002</v>
      </c>
      <c r="D2204" s="5">
        <v>66.249799999999993</v>
      </c>
      <c r="E2204">
        <v>24</v>
      </c>
      <c r="F2204">
        <v>-1.22</v>
      </c>
    </row>
    <row r="2205" spans="1:6" x14ac:dyDescent="0.2">
      <c r="A2205" t="s">
        <v>22</v>
      </c>
      <c r="B2205">
        <v>30</v>
      </c>
      <c r="C2205" s="5">
        <v>-60.497190000000003</v>
      </c>
      <c r="D2205" s="5">
        <v>68.394800000000004</v>
      </c>
      <c r="E2205">
        <v>24</v>
      </c>
      <c r="F2205">
        <v>-1.18</v>
      </c>
    </row>
    <row r="2206" spans="1:6" x14ac:dyDescent="0.2">
      <c r="A2206" t="s">
        <v>28</v>
      </c>
      <c r="B2206">
        <v>56</v>
      </c>
      <c r="C2206" s="5">
        <v>-57.983310000000003</v>
      </c>
      <c r="D2206" s="5">
        <v>66.260300000000001</v>
      </c>
      <c r="E2206">
        <v>24</v>
      </c>
      <c r="F2206">
        <v>-1.17</v>
      </c>
    </row>
    <row r="2207" spans="1:6" x14ac:dyDescent="0.2">
      <c r="A2207" t="s">
        <v>25</v>
      </c>
      <c r="B2207">
        <v>44</v>
      </c>
      <c r="C2207" s="5">
        <v>-52.890500000000003</v>
      </c>
      <c r="D2207" s="5">
        <v>69.094499999999996</v>
      </c>
      <c r="E2207">
        <v>24</v>
      </c>
      <c r="F2207">
        <v>-1.17</v>
      </c>
    </row>
    <row r="2208" spans="1:6" x14ac:dyDescent="0.2">
      <c r="A2208" t="s">
        <v>28</v>
      </c>
      <c r="B2208">
        <v>57</v>
      </c>
      <c r="C2208" s="5">
        <v>-58.31671</v>
      </c>
      <c r="D2208" s="5">
        <v>66.260000000000005</v>
      </c>
      <c r="E2208">
        <v>24</v>
      </c>
      <c r="F2208">
        <v>-1.1100000000000001</v>
      </c>
    </row>
    <row r="2209" spans="1:6" x14ac:dyDescent="0.2">
      <c r="A2209" t="s">
        <v>30</v>
      </c>
      <c r="B2209">
        <v>365</v>
      </c>
      <c r="C2209" s="5">
        <v>25.292000000000002</v>
      </c>
      <c r="D2209" s="5">
        <v>85.522999999999996</v>
      </c>
      <c r="E2209">
        <v>24</v>
      </c>
      <c r="F2209">
        <v>-1.07</v>
      </c>
    </row>
    <row r="2210" spans="1:6" x14ac:dyDescent="0.2">
      <c r="A2210" t="s">
        <v>22</v>
      </c>
      <c r="B2210">
        <v>50</v>
      </c>
      <c r="C2210" s="5">
        <v>-57.322510000000001</v>
      </c>
      <c r="D2210" s="5">
        <v>66.247200000000007</v>
      </c>
      <c r="E2210">
        <v>24</v>
      </c>
      <c r="F2210">
        <v>-1.06</v>
      </c>
    </row>
    <row r="2211" spans="1:6" x14ac:dyDescent="0.2">
      <c r="A2211" t="s">
        <v>24</v>
      </c>
      <c r="B2211">
        <v>6</v>
      </c>
      <c r="C2211" s="5">
        <v>-56.3063</v>
      </c>
      <c r="D2211" s="5">
        <v>67.105199999999996</v>
      </c>
      <c r="E2211">
        <v>24</v>
      </c>
      <c r="F2211">
        <v>-1.03</v>
      </c>
    </row>
    <row r="2212" spans="1:6" x14ac:dyDescent="0.2">
      <c r="A2212" t="s">
        <v>25</v>
      </c>
      <c r="B2212">
        <v>9</v>
      </c>
      <c r="C2212" s="5">
        <v>-57.358800000000002</v>
      </c>
      <c r="D2212" s="5">
        <v>67.012299999999996</v>
      </c>
      <c r="E2212">
        <v>24</v>
      </c>
      <c r="F2212">
        <v>-0.99</v>
      </c>
    </row>
    <row r="2213" spans="1:6" x14ac:dyDescent="0.2">
      <c r="A2213" t="s">
        <v>28</v>
      </c>
      <c r="B2213">
        <v>10</v>
      </c>
      <c r="C2213" s="5">
        <v>-57.683590000000002</v>
      </c>
      <c r="D2213" s="5">
        <v>66.984399999999994</v>
      </c>
      <c r="E2213">
        <v>24</v>
      </c>
      <c r="F2213">
        <v>-0.96</v>
      </c>
    </row>
    <row r="2214" spans="1:6" x14ac:dyDescent="0.2">
      <c r="A2214" t="s">
        <v>22</v>
      </c>
      <c r="B2214">
        <v>16</v>
      </c>
      <c r="C2214" s="5">
        <v>-57.673490000000001</v>
      </c>
      <c r="D2214" s="5">
        <v>66.98</v>
      </c>
      <c r="E2214">
        <v>24</v>
      </c>
      <c r="F2214">
        <v>-0.9</v>
      </c>
    </row>
    <row r="2215" spans="1:6" x14ac:dyDescent="0.2">
      <c r="A2215" t="s">
        <v>7</v>
      </c>
      <c r="B2215">
        <v>387</v>
      </c>
      <c r="C2215" s="5">
        <v>124.61</v>
      </c>
      <c r="D2215" s="5">
        <v>78.638000000000005</v>
      </c>
      <c r="E2215">
        <v>24</v>
      </c>
      <c r="F2215">
        <v>-0.88100000000000001</v>
      </c>
    </row>
    <row r="2216" spans="1:6" x14ac:dyDescent="0.2">
      <c r="A2216" t="s">
        <v>24</v>
      </c>
      <c r="B2216">
        <v>8</v>
      </c>
      <c r="C2216" s="5">
        <v>-57.675289999999997</v>
      </c>
      <c r="D2216" s="5">
        <v>66.979200000000006</v>
      </c>
      <c r="E2216">
        <v>24</v>
      </c>
      <c r="F2216">
        <v>-0.88</v>
      </c>
    </row>
    <row r="2217" spans="1:6" x14ac:dyDescent="0.2">
      <c r="A2217" t="s">
        <v>7</v>
      </c>
      <c r="B2217">
        <v>389</v>
      </c>
      <c r="C2217" s="5">
        <v>124.52</v>
      </c>
      <c r="D2217" s="5">
        <v>78.355000000000004</v>
      </c>
      <c r="E2217">
        <v>24</v>
      </c>
      <c r="F2217">
        <v>-0.86899999999999999</v>
      </c>
    </row>
    <row r="2218" spans="1:6" x14ac:dyDescent="0.2">
      <c r="A2218" t="s">
        <v>24</v>
      </c>
      <c r="B2218">
        <v>10</v>
      </c>
      <c r="C2218" s="5">
        <v>-56.675199999999997</v>
      </c>
      <c r="D2218" s="5">
        <v>67.069199999999995</v>
      </c>
      <c r="E2218">
        <v>24</v>
      </c>
      <c r="F2218">
        <v>-0.86</v>
      </c>
    </row>
    <row r="2219" spans="1:6" x14ac:dyDescent="0.2">
      <c r="A2219" t="s">
        <v>21</v>
      </c>
      <c r="B2219">
        <v>10</v>
      </c>
      <c r="C2219" s="5">
        <v>-57.661990000000003</v>
      </c>
      <c r="D2219" s="5">
        <v>66.974999999999994</v>
      </c>
      <c r="E2219">
        <v>24</v>
      </c>
      <c r="F2219">
        <v>-0.84</v>
      </c>
    </row>
    <row r="2220" spans="1:6" x14ac:dyDescent="0.2">
      <c r="A2220" t="s">
        <v>6</v>
      </c>
      <c r="B2220">
        <v>10012</v>
      </c>
      <c r="C2220" s="5">
        <v>-57.22</v>
      </c>
      <c r="D2220" s="5">
        <v>67.049000000000007</v>
      </c>
      <c r="E2220">
        <v>24</v>
      </c>
      <c r="F2220">
        <v>-0.82199999999999995</v>
      </c>
    </row>
    <row r="2221" spans="1:6" x14ac:dyDescent="0.2">
      <c r="A2221" t="s">
        <v>28</v>
      </c>
      <c r="B2221">
        <v>40</v>
      </c>
      <c r="C2221" s="5">
        <v>-59.10971</v>
      </c>
      <c r="D2221" s="5">
        <v>68.571399999999997</v>
      </c>
      <c r="E2221">
        <v>24</v>
      </c>
      <c r="F2221">
        <v>-0.82</v>
      </c>
    </row>
    <row r="2222" spans="1:6" x14ac:dyDescent="0.2">
      <c r="A2222" t="s">
        <v>28</v>
      </c>
      <c r="B2222">
        <v>1</v>
      </c>
      <c r="C2222" s="5">
        <v>-56.689700000000002</v>
      </c>
      <c r="D2222" s="5">
        <v>67.069199999999995</v>
      </c>
      <c r="E2222">
        <v>24</v>
      </c>
      <c r="F2222">
        <v>-0.8</v>
      </c>
    </row>
    <row r="2223" spans="1:6" x14ac:dyDescent="0.2">
      <c r="A2223" t="s">
        <v>27</v>
      </c>
      <c r="B2223">
        <v>7</v>
      </c>
      <c r="C2223" s="5">
        <v>-56.679020000000001</v>
      </c>
      <c r="D2223" s="5">
        <v>67.0685</v>
      </c>
      <c r="E2223">
        <v>24</v>
      </c>
      <c r="F2223">
        <v>-0.79</v>
      </c>
    </row>
    <row r="2224" spans="1:6" x14ac:dyDescent="0.2">
      <c r="A2224" t="s">
        <v>28</v>
      </c>
      <c r="B2224">
        <v>2</v>
      </c>
      <c r="C2224" s="5">
        <v>-56.309690000000003</v>
      </c>
      <c r="D2224" s="5">
        <v>67.108599999999996</v>
      </c>
      <c r="E2224">
        <v>24</v>
      </c>
      <c r="F2224">
        <v>-0.78</v>
      </c>
    </row>
    <row r="2225" spans="1:6" x14ac:dyDescent="0.2">
      <c r="A2225" t="s">
        <v>28</v>
      </c>
      <c r="B2225">
        <v>39</v>
      </c>
      <c r="C2225" s="5">
        <v>-59.351900000000001</v>
      </c>
      <c r="D2225" s="5">
        <v>68.541899999999998</v>
      </c>
      <c r="E2225">
        <v>24</v>
      </c>
      <c r="F2225">
        <v>-0.78</v>
      </c>
    </row>
    <row r="2226" spans="1:6" x14ac:dyDescent="0.2">
      <c r="A2226" t="s">
        <v>28</v>
      </c>
      <c r="B2226">
        <v>8</v>
      </c>
      <c r="C2226" s="5">
        <v>-57.051389999999998</v>
      </c>
      <c r="D2226" s="5">
        <v>67.036699999999996</v>
      </c>
      <c r="E2226">
        <v>24</v>
      </c>
      <c r="F2226">
        <v>-0.74</v>
      </c>
    </row>
    <row r="2227" spans="1:6" x14ac:dyDescent="0.2">
      <c r="A2227" t="s">
        <v>28</v>
      </c>
      <c r="B2227">
        <v>53</v>
      </c>
      <c r="C2227" s="5">
        <v>-56.990780000000001</v>
      </c>
      <c r="D2227" s="5">
        <v>66.25</v>
      </c>
      <c r="E2227">
        <v>24</v>
      </c>
      <c r="F2227">
        <v>-0.72</v>
      </c>
    </row>
    <row r="2228" spans="1:6" x14ac:dyDescent="0.2">
      <c r="A2228" t="s">
        <v>28</v>
      </c>
      <c r="B2228">
        <v>52</v>
      </c>
      <c r="C2228" s="5">
        <v>-56.658909999999999</v>
      </c>
      <c r="D2228" s="5">
        <v>66.251900000000006</v>
      </c>
      <c r="E2228">
        <v>24</v>
      </c>
      <c r="F2228">
        <v>-0.7</v>
      </c>
    </row>
    <row r="2229" spans="1:6" x14ac:dyDescent="0.2">
      <c r="A2229" t="s">
        <v>28</v>
      </c>
      <c r="B2229">
        <v>54</v>
      </c>
      <c r="C2229" s="5">
        <v>-57.324710000000003</v>
      </c>
      <c r="D2229" s="5">
        <v>66.252200000000002</v>
      </c>
      <c r="E2229">
        <v>24</v>
      </c>
      <c r="F2229">
        <v>-0.7</v>
      </c>
    </row>
    <row r="2230" spans="1:6" x14ac:dyDescent="0.2">
      <c r="A2230" t="s">
        <v>7</v>
      </c>
      <c r="B2230">
        <v>285</v>
      </c>
      <c r="C2230" s="5">
        <v>86.331000000000003</v>
      </c>
      <c r="D2230" s="5">
        <v>82.141999999999996</v>
      </c>
      <c r="E2230">
        <v>24</v>
      </c>
      <c r="F2230">
        <v>-0.67400000000000004</v>
      </c>
    </row>
    <row r="2231" spans="1:6" x14ac:dyDescent="0.2">
      <c r="A2231" t="s">
        <v>24</v>
      </c>
      <c r="B2231">
        <v>44</v>
      </c>
      <c r="C2231" s="5">
        <v>-54.300289999999997</v>
      </c>
      <c r="D2231" s="5">
        <v>69.166700000000006</v>
      </c>
      <c r="E2231">
        <v>24</v>
      </c>
      <c r="F2231">
        <v>-0.62</v>
      </c>
    </row>
    <row r="2232" spans="1:6" x14ac:dyDescent="0.2">
      <c r="A2232" t="s">
        <v>28</v>
      </c>
      <c r="B2232">
        <v>41</v>
      </c>
      <c r="C2232" s="5">
        <v>-58.400300000000001</v>
      </c>
      <c r="D2232" s="5">
        <v>68.662800000000004</v>
      </c>
      <c r="E2232">
        <v>24</v>
      </c>
      <c r="F2232">
        <v>-0.59</v>
      </c>
    </row>
    <row r="2233" spans="1:6" x14ac:dyDescent="0.2">
      <c r="A2233" t="s">
        <v>7</v>
      </c>
      <c r="B2233">
        <v>299</v>
      </c>
      <c r="C2233" s="5">
        <v>89.043000000000006</v>
      </c>
      <c r="D2233" s="5">
        <v>84.051000000000002</v>
      </c>
      <c r="E2233">
        <v>24</v>
      </c>
      <c r="F2233">
        <v>-0.52</v>
      </c>
    </row>
    <row r="2234" spans="1:6" x14ac:dyDescent="0.2">
      <c r="A2234" t="s">
        <v>7</v>
      </c>
      <c r="B2234">
        <v>263</v>
      </c>
      <c r="C2234" s="5">
        <v>60.997999999999998</v>
      </c>
      <c r="D2234" s="5">
        <v>84.171999999999997</v>
      </c>
      <c r="E2234">
        <v>24</v>
      </c>
      <c r="F2234">
        <v>8.3000000000000004E-2</v>
      </c>
    </row>
    <row r="2235" spans="1:6" x14ac:dyDescent="0.2">
      <c r="A2235" t="s">
        <v>7</v>
      </c>
      <c r="B2235">
        <v>264</v>
      </c>
      <c r="C2235" s="5">
        <v>60.429000000000002</v>
      </c>
      <c r="D2235" s="5">
        <v>83.641999999999996</v>
      </c>
      <c r="E2235">
        <v>24</v>
      </c>
      <c r="F2235">
        <v>0.09</v>
      </c>
    </row>
    <row r="2236" spans="1:6" x14ac:dyDescent="0.2">
      <c r="A2236" t="s">
        <v>7</v>
      </c>
      <c r="B2236">
        <v>228</v>
      </c>
      <c r="C2236" s="5">
        <v>33.997999999999998</v>
      </c>
      <c r="D2236" s="5">
        <v>75</v>
      </c>
      <c r="E2236">
        <v>24</v>
      </c>
      <c r="F2236">
        <v>0.23400000000000001</v>
      </c>
    </row>
    <row r="2237" spans="1:6" x14ac:dyDescent="0.2">
      <c r="A2237" t="s">
        <v>36</v>
      </c>
      <c r="B2237">
        <v>31</v>
      </c>
      <c r="C2237" s="5">
        <v>9.34</v>
      </c>
      <c r="D2237" s="5">
        <v>88.28</v>
      </c>
      <c r="E2237">
        <v>24.236000000000001</v>
      </c>
      <c r="F2237">
        <v>-2.93</v>
      </c>
    </row>
    <row r="2238" spans="1:6" x14ac:dyDescent="0.2">
      <c r="A2238" t="s">
        <v>36</v>
      </c>
      <c r="B2238">
        <v>11</v>
      </c>
      <c r="C2238" s="5">
        <v>52.79</v>
      </c>
      <c r="D2238" s="5">
        <v>86.07</v>
      </c>
      <c r="E2238">
        <v>24.236000000000001</v>
      </c>
      <c r="F2238">
        <v>-1.5</v>
      </c>
    </row>
    <row r="2239" spans="1:6" x14ac:dyDescent="0.2">
      <c r="A2239" t="s">
        <v>4</v>
      </c>
      <c r="B2239">
        <v>49</v>
      </c>
      <c r="C2239" s="5">
        <v>-163.22999999999999</v>
      </c>
      <c r="D2239" s="5">
        <v>74.001000000000005</v>
      </c>
      <c r="E2239">
        <v>24.4</v>
      </c>
      <c r="F2239">
        <v>-2.754</v>
      </c>
    </row>
    <row r="2240" spans="1:6" x14ac:dyDescent="0.2">
      <c r="A2240" t="s">
        <v>35</v>
      </c>
      <c r="B2240">
        <v>45</v>
      </c>
      <c r="C2240" s="5">
        <v>-173.96001000000001</v>
      </c>
      <c r="D2240" s="5">
        <v>76.254999999999995</v>
      </c>
      <c r="E2240">
        <v>24.4</v>
      </c>
      <c r="F2240">
        <v>-1.65</v>
      </c>
    </row>
    <row r="2241" spans="1:6" x14ac:dyDescent="0.2">
      <c r="A2241" t="s">
        <v>36</v>
      </c>
      <c r="B2241">
        <v>43</v>
      </c>
      <c r="C2241" s="5">
        <v>-14.85999</v>
      </c>
      <c r="D2241" s="5">
        <v>85.05</v>
      </c>
      <c r="E2241">
        <v>24.434000000000001</v>
      </c>
      <c r="F2241">
        <v>-2.85</v>
      </c>
    </row>
    <row r="2242" spans="1:6" x14ac:dyDescent="0.2">
      <c r="A2242" t="s">
        <v>4</v>
      </c>
      <c r="B2242">
        <v>89</v>
      </c>
      <c r="C2242" s="5">
        <v>-127.44</v>
      </c>
      <c r="D2242" s="5">
        <v>70.748999999999995</v>
      </c>
      <c r="E2242">
        <v>24.5</v>
      </c>
      <c r="F2242">
        <v>-3.1459999999999999</v>
      </c>
    </row>
    <row r="2243" spans="1:6" x14ac:dyDescent="0.2">
      <c r="A2243" t="s">
        <v>36</v>
      </c>
      <c r="B2243">
        <v>33</v>
      </c>
      <c r="C2243" s="5">
        <v>0.75</v>
      </c>
      <c r="D2243" s="5">
        <v>86.76</v>
      </c>
      <c r="E2243">
        <v>24.533000000000001</v>
      </c>
      <c r="F2243">
        <v>-2.5299999999999998</v>
      </c>
    </row>
    <row r="2244" spans="1:6" x14ac:dyDescent="0.2">
      <c r="A2244" t="s">
        <v>26</v>
      </c>
      <c r="B2244">
        <v>51</v>
      </c>
      <c r="C2244" s="5">
        <v>125.59</v>
      </c>
      <c r="D2244" s="5">
        <v>77.863</v>
      </c>
      <c r="E2244">
        <v>24.538</v>
      </c>
      <c r="F2244">
        <v>-0.88</v>
      </c>
    </row>
    <row r="2245" spans="1:6" x14ac:dyDescent="0.2">
      <c r="A2245" t="s">
        <v>4</v>
      </c>
      <c r="B2245">
        <v>74</v>
      </c>
      <c r="C2245" s="5">
        <v>-141.78</v>
      </c>
      <c r="D2245" s="5">
        <v>70.7</v>
      </c>
      <c r="E2245">
        <v>24.6</v>
      </c>
      <c r="F2245">
        <v>-3.3969999999999998</v>
      </c>
    </row>
    <row r="2246" spans="1:6" x14ac:dyDescent="0.2">
      <c r="A2246" t="s">
        <v>35</v>
      </c>
      <c r="B2246">
        <v>19</v>
      </c>
      <c r="C2246" s="5">
        <v>-160</v>
      </c>
      <c r="D2246" s="5">
        <v>73.632999999999996</v>
      </c>
      <c r="E2246">
        <v>24.6</v>
      </c>
      <c r="F2246">
        <v>-2.77</v>
      </c>
    </row>
    <row r="2247" spans="1:6" x14ac:dyDescent="0.2">
      <c r="A2247" t="s">
        <v>4</v>
      </c>
      <c r="B2247">
        <v>138</v>
      </c>
      <c r="C2247" s="5">
        <v>-166.5</v>
      </c>
      <c r="D2247" s="5">
        <v>75.998999999999995</v>
      </c>
      <c r="E2247">
        <v>24.6</v>
      </c>
      <c r="F2247">
        <v>-2.569</v>
      </c>
    </row>
    <row r="2248" spans="1:6" x14ac:dyDescent="0.2">
      <c r="A2248" t="s">
        <v>4</v>
      </c>
      <c r="B2248">
        <v>59</v>
      </c>
      <c r="C2248" s="5">
        <v>-155.13999999999999</v>
      </c>
      <c r="D2248" s="5">
        <v>73.501999999999995</v>
      </c>
      <c r="E2248">
        <v>24.6</v>
      </c>
      <c r="F2248">
        <v>-2.5030000000000001</v>
      </c>
    </row>
    <row r="2249" spans="1:6" x14ac:dyDescent="0.2">
      <c r="A2249" t="s">
        <v>4</v>
      </c>
      <c r="B2249">
        <v>50</v>
      </c>
      <c r="C2249" s="5">
        <v>-163.69999999999999</v>
      </c>
      <c r="D2249" s="5">
        <v>73.808000000000007</v>
      </c>
      <c r="E2249">
        <v>24.6</v>
      </c>
      <c r="F2249">
        <v>-2.2799999999999998</v>
      </c>
    </row>
    <row r="2250" spans="1:6" x14ac:dyDescent="0.2">
      <c r="A2250" t="s">
        <v>35</v>
      </c>
      <c r="B2250">
        <v>35</v>
      </c>
      <c r="C2250" s="5">
        <v>-171.98</v>
      </c>
      <c r="D2250" s="5">
        <v>74.994</v>
      </c>
      <c r="E2250">
        <v>24.6</v>
      </c>
      <c r="F2250">
        <v>-2.14</v>
      </c>
    </row>
    <row r="2251" spans="1:6" x14ac:dyDescent="0.2">
      <c r="A2251" t="s">
        <v>35</v>
      </c>
      <c r="B2251">
        <v>43</v>
      </c>
      <c r="C2251" s="5">
        <v>-174.00998999999999</v>
      </c>
      <c r="D2251" s="5">
        <v>75.585999999999999</v>
      </c>
      <c r="E2251">
        <v>24.6</v>
      </c>
      <c r="F2251">
        <v>-1.79</v>
      </c>
    </row>
    <row r="2252" spans="1:6" x14ac:dyDescent="0.2">
      <c r="A2252" t="s">
        <v>36</v>
      </c>
      <c r="B2252">
        <v>16</v>
      </c>
      <c r="C2252" s="5">
        <v>69.7</v>
      </c>
      <c r="D2252" s="5">
        <v>87.61</v>
      </c>
      <c r="E2252">
        <v>24.631</v>
      </c>
      <c r="F2252">
        <v>-1.98</v>
      </c>
    </row>
    <row r="2253" spans="1:6" x14ac:dyDescent="0.2">
      <c r="A2253" t="s">
        <v>26</v>
      </c>
      <c r="B2253">
        <v>6</v>
      </c>
      <c r="C2253" s="5">
        <v>30.582999999999998</v>
      </c>
      <c r="D2253" s="5">
        <v>81.204999999999998</v>
      </c>
      <c r="E2253">
        <v>24.634</v>
      </c>
      <c r="F2253">
        <v>0.14000000000000001</v>
      </c>
    </row>
    <row r="2254" spans="1:6" x14ac:dyDescent="0.2">
      <c r="A2254" t="s">
        <v>4</v>
      </c>
      <c r="B2254">
        <v>32</v>
      </c>
      <c r="C2254" s="5">
        <v>-158.80000000000001</v>
      </c>
      <c r="D2254" s="5">
        <v>72.900999999999996</v>
      </c>
      <c r="E2254">
        <v>24.7</v>
      </c>
      <c r="F2254">
        <v>-2.8220000000000001</v>
      </c>
    </row>
    <row r="2255" spans="1:6" x14ac:dyDescent="0.2">
      <c r="A2255" t="s">
        <v>4</v>
      </c>
      <c r="B2255">
        <v>35</v>
      </c>
      <c r="C2255" s="5">
        <v>-157.47</v>
      </c>
      <c r="D2255" s="5">
        <v>73.346000000000004</v>
      </c>
      <c r="E2255">
        <v>24.7</v>
      </c>
      <c r="F2255">
        <v>-2.6549999999999998</v>
      </c>
    </row>
    <row r="2256" spans="1:6" x14ac:dyDescent="0.2">
      <c r="A2256" t="s">
        <v>4</v>
      </c>
      <c r="B2256">
        <v>48</v>
      </c>
      <c r="C2256" s="5">
        <v>-162.88999999999999</v>
      </c>
      <c r="D2256" s="5">
        <v>74.123999999999995</v>
      </c>
      <c r="E2256">
        <v>24.7</v>
      </c>
      <c r="F2256">
        <v>-2.625</v>
      </c>
    </row>
    <row r="2257" spans="1:6" x14ac:dyDescent="0.2">
      <c r="A2257" t="s">
        <v>35</v>
      </c>
      <c r="B2257">
        <v>36</v>
      </c>
      <c r="C2257" s="5">
        <v>-172</v>
      </c>
      <c r="D2257" s="5">
        <v>74.67</v>
      </c>
      <c r="E2257">
        <v>24.7</v>
      </c>
      <c r="F2257">
        <v>-1.94</v>
      </c>
    </row>
    <row r="2258" spans="1:6" x14ac:dyDescent="0.2">
      <c r="A2258" t="s">
        <v>36</v>
      </c>
      <c r="B2258">
        <v>14</v>
      </c>
      <c r="C2258" s="5">
        <v>60.02</v>
      </c>
      <c r="D2258" s="5">
        <v>87</v>
      </c>
      <c r="E2258">
        <v>24.73</v>
      </c>
      <c r="F2258">
        <v>-1.87</v>
      </c>
    </row>
    <row r="2259" spans="1:6" x14ac:dyDescent="0.2">
      <c r="A2259" t="s">
        <v>36</v>
      </c>
      <c r="B2259">
        <v>49</v>
      </c>
      <c r="C2259" s="5">
        <v>4.34</v>
      </c>
      <c r="D2259" s="5">
        <v>83.59</v>
      </c>
      <c r="E2259">
        <v>24.731999999999999</v>
      </c>
      <c r="F2259">
        <v>-2.0699999999999998</v>
      </c>
    </row>
    <row r="2260" spans="1:6" x14ac:dyDescent="0.2">
      <c r="A2260" t="s">
        <v>36</v>
      </c>
      <c r="B2260">
        <v>55</v>
      </c>
      <c r="C2260" s="5">
        <v>13.61</v>
      </c>
      <c r="D2260" s="5">
        <v>82.6</v>
      </c>
      <c r="E2260">
        <v>24.731999999999999</v>
      </c>
      <c r="F2260">
        <v>-1.1000000000000001</v>
      </c>
    </row>
    <row r="2261" spans="1:6" x14ac:dyDescent="0.2">
      <c r="A2261" t="s">
        <v>4</v>
      </c>
      <c r="B2261">
        <v>69</v>
      </c>
      <c r="C2261" s="5">
        <v>-142.13</v>
      </c>
      <c r="D2261" s="5">
        <v>72.489999999999995</v>
      </c>
      <c r="E2261">
        <v>24.8</v>
      </c>
      <c r="F2261">
        <v>-3.2589999999999999</v>
      </c>
    </row>
    <row r="2262" spans="1:6" x14ac:dyDescent="0.2">
      <c r="A2262" t="s">
        <v>4</v>
      </c>
      <c r="B2262">
        <v>140</v>
      </c>
      <c r="C2262" s="5">
        <v>-168.47</v>
      </c>
      <c r="D2262" s="5">
        <v>76.245000000000005</v>
      </c>
      <c r="E2262">
        <v>24.8</v>
      </c>
      <c r="F2262">
        <v>-2.86</v>
      </c>
    </row>
    <row r="2263" spans="1:6" x14ac:dyDescent="0.2">
      <c r="A2263" t="s">
        <v>35</v>
      </c>
      <c r="B2263">
        <v>112</v>
      </c>
      <c r="C2263" s="5">
        <v>-151.97999999999999</v>
      </c>
      <c r="D2263" s="5">
        <v>74.007000000000005</v>
      </c>
      <c r="E2263">
        <v>24.8</v>
      </c>
      <c r="F2263">
        <v>-2.0099999999999998</v>
      </c>
    </row>
    <row r="2264" spans="1:6" x14ac:dyDescent="0.2">
      <c r="A2264" t="s">
        <v>35</v>
      </c>
      <c r="B2264">
        <v>80</v>
      </c>
      <c r="C2264" s="5">
        <v>-166.99001000000001</v>
      </c>
      <c r="D2264" s="5">
        <v>75.997</v>
      </c>
      <c r="E2264">
        <v>24.8</v>
      </c>
      <c r="F2264">
        <v>-1.9</v>
      </c>
    </row>
    <row r="2265" spans="1:6" x14ac:dyDescent="0.2">
      <c r="A2265" t="s">
        <v>4</v>
      </c>
      <c r="B2265">
        <v>31</v>
      </c>
      <c r="C2265" s="5">
        <v>-159.10001</v>
      </c>
      <c r="D2265" s="5">
        <v>72.802999999999997</v>
      </c>
      <c r="E2265">
        <v>24.8</v>
      </c>
      <c r="F2265">
        <v>-1.742</v>
      </c>
    </row>
    <row r="2266" spans="1:6" x14ac:dyDescent="0.2">
      <c r="A2266" t="s">
        <v>36</v>
      </c>
      <c r="B2266">
        <v>12</v>
      </c>
      <c r="C2266" s="5">
        <v>55.3</v>
      </c>
      <c r="D2266" s="5">
        <v>86.6</v>
      </c>
      <c r="E2266">
        <v>24.829000000000001</v>
      </c>
      <c r="F2266">
        <v>-1.81</v>
      </c>
    </row>
    <row r="2267" spans="1:6" x14ac:dyDescent="0.2">
      <c r="A2267" t="s">
        <v>4</v>
      </c>
      <c r="B2267">
        <v>68</v>
      </c>
      <c r="C2267" s="5">
        <v>-142</v>
      </c>
      <c r="D2267" s="5">
        <v>72.819000000000003</v>
      </c>
      <c r="E2267">
        <v>24.9</v>
      </c>
      <c r="F2267">
        <v>-3.4</v>
      </c>
    </row>
    <row r="2268" spans="1:6" x14ac:dyDescent="0.2">
      <c r="A2268" t="s">
        <v>35</v>
      </c>
      <c r="B2268">
        <v>21</v>
      </c>
      <c r="C2268" s="5">
        <v>-157.5</v>
      </c>
      <c r="D2268" s="5">
        <v>74.016999999999996</v>
      </c>
      <c r="E2268">
        <v>24.9</v>
      </c>
      <c r="F2268">
        <v>-2.98</v>
      </c>
    </row>
    <row r="2269" spans="1:6" x14ac:dyDescent="0.2">
      <c r="A2269" t="s">
        <v>35</v>
      </c>
      <c r="B2269">
        <v>56</v>
      </c>
      <c r="C2269" s="5">
        <v>-178</v>
      </c>
      <c r="D2269" s="5">
        <v>76.043999999999997</v>
      </c>
      <c r="E2269">
        <v>24.9</v>
      </c>
      <c r="F2269">
        <v>-1.72</v>
      </c>
    </row>
    <row r="2270" spans="1:6" x14ac:dyDescent="0.2">
      <c r="A2270" t="s">
        <v>26</v>
      </c>
      <c r="B2270">
        <v>46</v>
      </c>
      <c r="C2270" s="5">
        <v>126.09</v>
      </c>
      <c r="D2270" s="5">
        <v>77.47</v>
      </c>
      <c r="E2270">
        <v>24.934000000000001</v>
      </c>
      <c r="F2270">
        <v>-1.1299999999999999</v>
      </c>
    </row>
    <row r="2271" spans="1:6" x14ac:dyDescent="0.2">
      <c r="A2271" t="s">
        <v>7</v>
      </c>
      <c r="B2271">
        <v>349</v>
      </c>
      <c r="C2271" s="5">
        <v>-164.47</v>
      </c>
      <c r="D2271" s="5">
        <v>85.063999999999993</v>
      </c>
      <c r="E2271">
        <v>25</v>
      </c>
      <c r="F2271">
        <v>-4.0970000000000004</v>
      </c>
    </row>
    <row r="2272" spans="1:6" x14ac:dyDescent="0.2">
      <c r="A2272" t="s">
        <v>7</v>
      </c>
      <c r="B2272">
        <v>331</v>
      </c>
      <c r="C2272" s="5">
        <v>-157.60001</v>
      </c>
      <c r="D2272" s="5">
        <v>87.652000000000001</v>
      </c>
      <c r="E2272">
        <v>25</v>
      </c>
      <c r="F2272">
        <v>-3.9780000000000002</v>
      </c>
    </row>
    <row r="2273" spans="1:6" x14ac:dyDescent="0.2">
      <c r="A2273" t="s">
        <v>3</v>
      </c>
      <c r="B2273">
        <v>8030</v>
      </c>
      <c r="C2273" s="5">
        <v>-138.42999</v>
      </c>
      <c r="D2273" s="5">
        <v>69.885999999999996</v>
      </c>
      <c r="E2273">
        <v>25</v>
      </c>
      <c r="F2273">
        <v>-3.7</v>
      </c>
    </row>
    <row r="2274" spans="1:6" x14ac:dyDescent="0.2">
      <c r="A2274" t="s">
        <v>7</v>
      </c>
      <c r="B2274">
        <v>328</v>
      </c>
      <c r="C2274" s="5">
        <v>-170.56</v>
      </c>
      <c r="D2274" s="5">
        <v>87.83</v>
      </c>
      <c r="E2274">
        <v>25</v>
      </c>
      <c r="F2274">
        <v>-3.6840000000000002</v>
      </c>
    </row>
    <row r="2275" spans="1:6" x14ac:dyDescent="0.2">
      <c r="A2275" t="s">
        <v>13</v>
      </c>
      <c r="B2275">
        <v>24027</v>
      </c>
      <c r="C2275" s="5">
        <v>-150</v>
      </c>
      <c r="D2275" s="5">
        <v>76.998999999999995</v>
      </c>
      <c r="E2275">
        <v>25</v>
      </c>
      <c r="F2275">
        <v>-3.6269999999999998</v>
      </c>
    </row>
    <row r="2276" spans="1:6" x14ac:dyDescent="0.2">
      <c r="A2276" t="s">
        <v>5</v>
      </c>
      <c r="B2276">
        <v>14007</v>
      </c>
      <c r="C2276" s="5">
        <v>-150</v>
      </c>
      <c r="D2276" s="5">
        <v>74</v>
      </c>
      <c r="E2276">
        <v>25</v>
      </c>
      <c r="F2276">
        <v>-3.6</v>
      </c>
    </row>
    <row r="2277" spans="1:6" x14ac:dyDescent="0.2">
      <c r="A2277" t="s">
        <v>8</v>
      </c>
      <c r="B2277">
        <v>32001</v>
      </c>
      <c r="C2277" s="5">
        <v>-127.12</v>
      </c>
      <c r="D2277" s="5">
        <v>70.762</v>
      </c>
      <c r="E2277">
        <v>25</v>
      </c>
      <c r="F2277">
        <v>-3.59</v>
      </c>
    </row>
    <row r="2278" spans="1:6" x14ac:dyDescent="0.2">
      <c r="A2278" t="s">
        <v>7</v>
      </c>
      <c r="B2278">
        <v>351</v>
      </c>
      <c r="C2278" s="5">
        <v>-170.75998999999999</v>
      </c>
      <c r="D2278" s="5">
        <v>85.745999999999995</v>
      </c>
      <c r="E2278">
        <v>25</v>
      </c>
      <c r="F2278">
        <v>-3.5790000000000002</v>
      </c>
    </row>
    <row r="2279" spans="1:6" x14ac:dyDescent="0.2">
      <c r="A2279" t="s">
        <v>11</v>
      </c>
      <c r="B2279">
        <v>26046</v>
      </c>
      <c r="C2279" s="5">
        <v>-127.12</v>
      </c>
      <c r="D2279" s="5">
        <v>71.497</v>
      </c>
      <c r="E2279">
        <v>25</v>
      </c>
      <c r="F2279">
        <v>-3.55</v>
      </c>
    </row>
    <row r="2280" spans="1:6" x14ac:dyDescent="0.2">
      <c r="A2280" t="s">
        <v>13</v>
      </c>
      <c r="B2280">
        <v>24028</v>
      </c>
      <c r="C2280" s="5">
        <v>-150.12</v>
      </c>
      <c r="D2280" s="5">
        <v>78.019000000000005</v>
      </c>
      <c r="E2280">
        <v>25</v>
      </c>
      <c r="F2280">
        <v>-3.472</v>
      </c>
    </row>
    <row r="2281" spans="1:6" x14ac:dyDescent="0.2">
      <c r="A2281" t="s">
        <v>8</v>
      </c>
      <c r="B2281">
        <v>32023</v>
      </c>
      <c r="C2281" s="5">
        <v>-133.67999</v>
      </c>
      <c r="D2281" s="5">
        <v>70.69</v>
      </c>
      <c r="E2281">
        <v>25</v>
      </c>
      <c r="F2281">
        <v>-3.47</v>
      </c>
    </row>
    <row r="2282" spans="1:6" x14ac:dyDescent="0.2">
      <c r="A2282" t="s">
        <v>18</v>
      </c>
      <c r="B2282">
        <v>31</v>
      </c>
      <c r="C2282" s="5">
        <v>-157.39999</v>
      </c>
      <c r="D2282" s="5">
        <v>73.421000000000006</v>
      </c>
      <c r="E2282">
        <v>25</v>
      </c>
      <c r="F2282">
        <v>-3.47</v>
      </c>
    </row>
    <row r="2283" spans="1:6" x14ac:dyDescent="0.2">
      <c r="A2283" t="s">
        <v>32</v>
      </c>
      <c r="B2283">
        <v>25</v>
      </c>
      <c r="C2283" s="5">
        <v>-149.90700000000001</v>
      </c>
      <c r="D2283" s="5">
        <v>78.997200000000007</v>
      </c>
      <c r="E2283">
        <v>25</v>
      </c>
      <c r="F2283">
        <v>-3.33</v>
      </c>
    </row>
    <row r="2284" spans="1:6" x14ac:dyDescent="0.2">
      <c r="A2284" t="s">
        <v>13</v>
      </c>
      <c r="B2284">
        <v>24042</v>
      </c>
      <c r="C2284" s="5">
        <v>-139.88</v>
      </c>
      <c r="D2284" s="5">
        <v>77.016999999999996</v>
      </c>
      <c r="E2284">
        <v>25</v>
      </c>
      <c r="F2284">
        <v>-3.323</v>
      </c>
    </row>
    <row r="2285" spans="1:6" x14ac:dyDescent="0.2">
      <c r="A2285" t="s">
        <v>41</v>
      </c>
      <c r="B2285">
        <v>30001</v>
      </c>
      <c r="C2285" s="5">
        <v>-126.3</v>
      </c>
      <c r="D2285" s="5">
        <v>70.046000000000006</v>
      </c>
      <c r="E2285">
        <v>25</v>
      </c>
      <c r="F2285">
        <v>-3.31</v>
      </c>
    </row>
    <row r="2286" spans="1:6" x14ac:dyDescent="0.2">
      <c r="A2286" t="s">
        <v>37</v>
      </c>
      <c r="B2286">
        <v>161</v>
      </c>
      <c r="C2286" s="5">
        <v>-16.462009999999999</v>
      </c>
      <c r="D2286" s="5">
        <v>82.417000000000002</v>
      </c>
      <c r="E2286">
        <v>25</v>
      </c>
      <c r="F2286">
        <v>-3.29</v>
      </c>
    </row>
    <row r="2287" spans="1:6" x14ac:dyDescent="0.2">
      <c r="A2287" t="s">
        <v>8</v>
      </c>
      <c r="B2287">
        <v>32004</v>
      </c>
      <c r="C2287" s="5">
        <v>-133.89999</v>
      </c>
      <c r="D2287" s="5">
        <v>71.450999999999993</v>
      </c>
      <c r="E2287">
        <v>25</v>
      </c>
      <c r="F2287">
        <v>-3.28</v>
      </c>
    </row>
    <row r="2288" spans="1:6" x14ac:dyDescent="0.2">
      <c r="A2288" t="s">
        <v>11</v>
      </c>
      <c r="B2288">
        <v>26053</v>
      </c>
      <c r="C2288" s="5">
        <v>-127.14999</v>
      </c>
      <c r="D2288" s="5">
        <v>70.769000000000005</v>
      </c>
      <c r="E2288">
        <v>25</v>
      </c>
      <c r="F2288">
        <v>-3.26</v>
      </c>
    </row>
    <row r="2289" spans="1:6" x14ac:dyDescent="0.2">
      <c r="A2289" t="s">
        <v>3</v>
      </c>
      <c r="B2289">
        <v>8013</v>
      </c>
      <c r="C2289" s="5">
        <v>-95.944000000000003</v>
      </c>
      <c r="D2289" s="5">
        <v>72.11</v>
      </c>
      <c r="E2289">
        <v>25</v>
      </c>
      <c r="F2289">
        <v>-3.26</v>
      </c>
    </row>
    <row r="2290" spans="1:6" x14ac:dyDescent="0.2">
      <c r="A2290" t="s">
        <v>41</v>
      </c>
      <c r="B2290">
        <v>30007</v>
      </c>
      <c r="C2290" s="5">
        <v>-126.3</v>
      </c>
      <c r="D2290" s="5">
        <v>70.046000000000006</v>
      </c>
      <c r="E2290">
        <v>25</v>
      </c>
      <c r="F2290">
        <v>-3.22</v>
      </c>
    </row>
    <row r="2291" spans="1:6" x14ac:dyDescent="0.2">
      <c r="A2291" t="s">
        <v>10</v>
      </c>
      <c r="B2291">
        <v>22045</v>
      </c>
      <c r="C2291" s="5">
        <v>-140.02000000000001</v>
      </c>
      <c r="D2291" s="5">
        <v>81.99</v>
      </c>
      <c r="E2291">
        <v>25</v>
      </c>
      <c r="F2291">
        <v>-3.1539999999999999</v>
      </c>
    </row>
    <row r="2292" spans="1:6" x14ac:dyDescent="0.2">
      <c r="A2292" t="s">
        <v>8</v>
      </c>
      <c r="B2292">
        <v>32047</v>
      </c>
      <c r="C2292" s="5">
        <v>-127.71001</v>
      </c>
      <c r="D2292" s="5">
        <v>71.313999999999993</v>
      </c>
      <c r="E2292">
        <v>25</v>
      </c>
      <c r="F2292">
        <v>-3.15</v>
      </c>
    </row>
    <row r="2293" spans="1:6" x14ac:dyDescent="0.2">
      <c r="A2293" t="s">
        <v>41</v>
      </c>
      <c r="B2293">
        <v>30003</v>
      </c>
      <c r="C2293" s="5">
        <v>-126.3</v>
      </c>
      <c r="D2293" s="5">
        <v>70.046000000000006</v>
      </c>
      <c r="E2293">
        <v>25</v>
      </c>
      <c r="F2293">
        <v>-3.14</v>
      </c>
    </row>
    <row r="2294" spans="1:6" x14ac:dyDescent="0.2">
      <c r="A2294" t="s">
        <v>8</v>
      </c>
      <c r="B2294">
        <v>32022</v>
      </c>
      <c r="C2294" s="5">
        <v>-133.84</v>
      </c>
      <c r="D2294" s="5">
        <v>71.209999999999994</v>
      </c>
      <c r="E2294">
        <v>25</v>
      </c>
      <c r="F2294">
        <v>-3.14</v>
      </c>
    </row>
    <row r="2295" spans="1:6" x14ac:dyDescent="0.2">
      <c r="A2295" t="s">
        <v>5</v>
      </c>
      <c r="B2295">
        <v>14034</v>
      </c>
      <c r="C2295" s="5">
        <v>-145.06</v>
      </c>
      <c r="D2295" s="5">
        <v>75.063000000000002</v>
      </c>
      <c r="E2295">
        <v>25</v>
      </c>
      <c r="F2295">
        <v>-3.1269999999999998</v>
      </c>
    </row>
    <row r="2296" spans="1:6" x14ac:dyDescent="0.2">
      <c r="A2296" t="s">
        <v>11</v>
      </c>
      <c r="B2296">
        <v>26047</v>
      </c>
      <c r="C2296" s="5">
        <v>-126.44</v>
      </c>
      <c r="D2296" s="5">
        <v>71.697999999999993</v>
      </c>
      <c r="E2296">
        <v>25</v>
      </c>
      <c r="F2296">
        <v>-3.11</v>
      </c>
    </row>
    <row r="2297" spans="1:6" x14ac:dyDescent="0.2">
      <c r="A2297" t="s">
        <v>7</v>
      </c>
      <c r="B2297">
        <v>338</v>
      </c>
      <c r="C2297" s="5">
        <v>-135.03998999999999</v>
      </c>
      <c r="D2297" s="5">
        <v>85.703999999999994</v>
      </c>
      <c r="E2297">
        <v>25</v>
      </c>
      <c r="F2297">
        <v>-3.0840000000000001</v>
      </c>
    </row>
    <row r="2298" spans="1:6" x14ac:dyDescent="0.2">
      <c r="A2298" t="s">
        <v>17</v>
      </c>
      <c r="B2298">
        <v>16</v>
      </c>
      <c r="C2298" s="5">
        <v>-158.28</v>
      </c>
      <c r="D2298" s="5">
        <v>72.875</v>
      </c>
      <c r="E2298">
        <v>25</v>
      </c>
      <c r="F2298">
        <v>-3.07</v>
      </c>
    </row>
    <row r="2299" spans="1:6" x14ac:dyDescent="0.2">
      <c r="A2299" t="s">
        <v>11</v>
      </c>
      <c r="B2299">
        <v>26022</v>
      </c>
      <c r="C2299" s="5">
        <v>-126.8</v>
      </c>
      <c r="D2299" s="5">
        <v>71.397999999999996</v>
      </c>
      <c r="E2299">
        <v>25</v>
      </c>
      <c r="F2299">
        <v>-3.04</v>
      </c>
    </row>
    <row r="2300" spans="1:6" x14ac:dyDescent="0.2">
      <c r="A2300" t="s">
        <v>7</v>
      </c>
      <c r="B2300">
        <v>322</v>
      </c>
      <c r="C2300" s="5">
        <v>150.12</v>
      </c>
      <c r="D2300" s="5">
        <v>88.129000000000005</v>
      </c>
      <c r="E2300">
        <v>25</v>
      </c>
      <c r="F2300">
        <v>-3.016</v>
      </c>
    </row>
    <row r="2301" spans="1:6" x14ac:dyDescent="0.2">
      <c r="A2301" t="s">
        <v>35</v>
      </c>
      <c r="B2301">
        <v>18</v>
      </c>
      <c r="C2301" s="5">
        <v>-161</v>
      </c>
      <c r="D2301" s="5">
        <v>73.48</v>
      </c>
      <c r="E2301">
        <v>25</v>
      </c>
      <c r="F2301">
        <v>-2.97</v>
      </c>
    </row>
    <row r="2302" spans="1:6" x14ac:dyDescent="0.2">
      <c r="A2302" t="s">
        <v>5</v>
      </c>
      <c r="B2302">
        <v>14021</v>
      </c>
      <c r="C2302" s="5">
        <v>-149.96001000000001</v>
      </c>
      <c r="D2302" s="5">
        <v>79.010000000000005</v>
      </c>
      <c r="E2302">
        <v>25</v>
      </c>
      <c r="F2302">
        <v>-2.9590000000000001</v>
      </c>
    </row>
    <row r="2303" spans="1:6" x14ac:dyDescent="0.2">
      <c r="A2303" t="s">
        <v>11</v>
      </c>
      <c r="B2303">
        <v>26045</v>
      </c>
      <c r="C2303" s="5">
        <v>-127.66</v>
      </c>
      <c r="D2303" s="5">
        <v>71.302999999999997</v>
      </c>
      <c r="E2303">
        <v>25</v>
      </c>
      <c r="F2303">
        <v>-2.93</v>
      </c>
    </row>
    <row r="2304" spans="1:6" x14ac:dyDescent="0.2">
      <c r="A2304" t="s">
        <v>33</v>
      </c>
      <c r="B2304">
        <v>15009</v>
      </c>
      <c r="C2304" s="5">
        <v>-140</v>
      </c>
      <c r="D2304" s="5">
        <v>70.584999999999994</v>
      </c>
      <c r="E2304">
        <v>25</v>
      </c>
      <c r="F2304">
        <v>-2.9279000000000002</v>
      </c>
    </row>
    <row r="2305" spans="1:6" x14ac:dyDescent="0.2">
      <c r="A2305" t="s">
        <v>39</v>
      </c>
      <c r="B2305">
        <v>28006</v>
      </c>
      <c r="C2305" s="5">
        <v>-126.3</v>
      </c>
      <c r="D2305" s="5">
        <v>70.046000000000006</v>
      </c>
      <c r="E2305">
        <v>25</v>
      </c>
      <c r="F2305">
        <v>-2.91</v>
      </c>
    </row>
    <row r="2306" spans="1:6" x14ac:dyDescent="0.2">
      <c r="A2306" t="s">
        <v>11</v>
      </c>
      <c r="B2306">
        <v>26042</v>
      </c>
      <c r="C2306" s="5">
        <v>-126.5</v>
      </c>
      <c r="D2306" s="5">
        <v>69.923000000000002</v>
      </c>
      <c r="E2306">
        <v>25</v>
      </c>
      <c r="F2306">
        <v>-2.86</v>
      </c>
    </row>
    <row r="2307" spans="1:6" x14ac:dyDescent="0.2">
      <c r="A2307" t="s">
        <v>7</v>
      </c>
      <c r="B2307">
        <v>352</v>
      </c>
      <c r="C2307" s="5">
        <v>177.56</v>
      </c>
      <c r="D2307" s="5">
        <v>86.638000000000005</v>
      </c>
      <c r="E2307">
        <v>25</v>
      </c>
      <c r="F2307">
        <v>-2.8420000000000001</v>
      </c>
    </row>
    <row r="2308" spans="1:6" x14ac:dyDescent="0.2">
      <c r="A2308" t="s">
        <v>40</v>
      </c>
      <c r="B2308">
        <v>801</v>
      </c>
      <c r="C2308" s="5">
        <v>-63.248989999999999</v>
      </c>
      <c r="D2308" s="5">
        <v>81.620999999999995</v>
      </c>
      <c r="E2308">
        <v>25</v>
      </c>
      <c r="F2308">
        <v>-2.83</v>
      </c>
    </row>
    <row r="2309" spans="1:6" x14ac:dyDescent="0.2">
      <c r="A2309" t="s">
        <v>39</v>
      </c>
      <c r="B2309">
        <v>28004</v>
      </c>
      <c r="C2309" s="5">
        <v>-126.3</v>
      </c>
      <c r="D2309" s="5">
        <v>70.046000000000006</v>
      </c>
      <c r="E2309">
        <v>25</v>
      </c>
      <c r="F2309">
        <v>-2.73</v>
      </c>
    </row>
    <row r="2310" spans="1:6" x14ac:dyDescent="0.2">
      <c r="A2310" t="s">
        <v>3</v>
      </c>
      <c r="B2310">
        <v>8023</v>
      </c>
      <c r="C2310" s="5">
        <v>-137.37</v>
      </c>
      <c r="D2310" s="5">
        <v>70.608000000000004</v>
      </c>
      <c r="E2310">
        <v>25</v>
      </c>
      <c r="F2310">
        <v>-2.73</v>
      </c>
    </row>
    <row r="2311" spans="1:6" x14ac:dyDescent="0.2">
      <c r="A2311" t="s">
        <v>5</v>
      </c>
      <c r="B2311">
        <v>14009</v>
      </c>
      <c r="C2311" s="5">
        <v>-153.5</v>
      </c>
      <c r="D2311" s="5">
        <v>74.832999999999998</v>
      </c>
      <c r="E2311">
        <v>25</v>
      </c>
      <c r="F2311">
        <v>-2.7170000000000001</v>
      </c>
    </row>
    <row r="2312" spans="1:6" x14ac:dyDescent="0.2">
      <c r="A2312" t="s">
        <v>17</v>
      </c>
      <c r="B2312">
        <v>32</v>
      </c>
      <c r="C2312" s="5">
        <v>-154.47</v>
      </c>
      <c r="D2312" s="5">
        <v>72.072999999999993</v>
      </c>
      <c r="E2312">
        <v>25</v>
      </c>
      <c r="F2312">
        <v>-2.71</v>
      </c>
    </row>
    <row r="2313" spans="1:6" x14ac:dyDescent="0.2">
      <c r="A2313" t="s">
        <v>10</v>
      </c>
      <c r="B2313">
        <v>22041</v>
      </c>
      <c r="C2313" s="5">
        <v>-149.78998999999999</v>
      </c>
      <c r="D2313" s="5">
        <v>80.021000000000001</v>
      </c>
      <c r="E2313">
        <v>25</v>
      </c>
      <c r="F2313">
        <v>-2.6951000000000001</v>
      </c>
    </row>
    <row r="2314" spans="1:6" x14ac:dyDescent="0.2">
      <c r="A2314" t="s">
        <v>39</v>
      </c>
      <c r="B2314">
        <v>28002</v>
      </c>
      <c r="C2314" s="5">
        <v>-126.3</v>
      </c>
      <c r="D2314" s="5">
        <v>70.046000000000006</v>
      </c>
      <c r="E2314">
        <v>25</v>
      </c>
      <c r="F2314">
        <v>-2.66</v>
      </c>
    </row>
    <row r="2315" spans="1:6" x14ac:dyDescent="0.2">
      <c r="A2315" t="s">
        <v>35</v>
      </c>
      <c r="B2315">
        <v>154</v>
      </c>
      <c r="C2315" s="5">
        <v>-155.66999999999999</v>
      </c>
      <c r="D2315" s="5">
        <v>72</v>
      </c>
      <c r="E2315">
        <v>25</v>
      </c>
      <c r="F2315">
        <v>-2.66</v>
      </c>
    </row>
    <row r="2316" spans="1:6" x14ac:dyDescent="0.2">
      <c r="A2316" t="s">
        <v>41</v>
      </c>
      <c r="B2316">
        <v>30006</v>
      </c>
      <c r="C2316" s="5">
        <v>-126.3</v>
      </c>
      <c r="D2316" s="5">
        <v>70.046000000000006</v>
      </c>
      <c r="E2316">
        <v>25</v>
      </c>
      <c r="F2316">
        <v>-2.62</v>
      </c>
    </row>
    <row r="2317" spans="1:6" x14ac:dyDescent="0.2">
      <c r="A2317" t="s">
        <v>14</v>
      </c>
      <c r="B2317">
        <v>8</v>
      </c>
      <c r="C2317" s="5">
        <v>-170.10001</v>
      </c>
      <c r="D2317" s="5">
        <v>76.513999999999996</v>
      </c>
      <c r="E2317">
        <v>25</v>
      </c>
      <c r="F2317">
        <v>-2.6</v>
      </c>
    </row>
    <row r="2318" spans="1:6" x14ac:dyDescent="0.2">
      <c r="A2318" t="s">
        <v>37</v>
      </c>
      <c r="B2318">
        <v>159</v>
      </c>
      <c r="C2318" s="5">
        <v>-15.149990000000001</v>
      </c>
      <c r="D2318" s="5">
        <v>80.283000000000001</v>
      </c>
      <c r="E2318">
        <v>25</v>
      </c>
      <c r="F2318">
        <v>-2.59</v>
      </c>
    </row>
    <row r="2319" spans="1:6" x14ac:dyDescent="0.2">
      <c r="A2319" t="s">
        <v>37</v>
      </c>
      <c r="B2319">
        <v>157</v>
      </c>
      <c r="C2319" s="5">
        <v>-10.96701</v>
      </c>
      <c r="D2319" s="5">
        <v>80.082999999999998</v>
      </c>
      <c r="E2319">
        <v>25</v>
      </c>
      <c r="F2319">
        <v>-2.58</v>
      </c>
    </row>
    <row r="2320" spans="1:6" x14ac:dyDescent="0.2">
      <c r="A2320" t="s">
        <v>4</v>
      </c>
      <c r="B2320">
        <v>33</v>
      </c>
      <c r="C2320" s="5">
        <v>-158.49001000000001</v>
      </c>
      <c r="D2320" s="5">
        <v>73.001999999999995</v>
      </c>
      <c r="E2320">
        <v>25</v>
      </c>
      <c r="F2320">
        <v>-2.56</v>
      </c>
    </row>
    <row r="2321" spans="1:6" x14ac:dyDescent="0.2">
      <c r="A2321" t="s">
        <v>5</v>
      </c>
      <c r="B2321">
        <v>14019</v>
      </c>
      <c r="C2321" s="5">
        <v>-159.91</v>
      </c>
      <c r="D2321" s="5">
        <v>79.147000000000006</v>
      </c>
      <c r="E2321">
        <v>25</v>
      </c>
      <c r="F2321">
        <v>-2.5550000000000002</v>
      </c>
    </row>
    <row r="2322" spans="1:6" x14ac:dyDescent="0.2">
      <c r="A2322" t="s">
        <v>7</v>
      </c>
      <c r="B2322">
        <v>345</v>
      </c>
      <c r="C2322" s="5">
        <v>-145.44</v>
      </c>
      <c r="D2322" s="5">
        <v>84.692999999999998</v>
      </c>
      <c r="E2322">
        <v>25</v>
      </c>
      <c r="F2322">
        <v>-2.5529999999999999</v>
      </c>
    </row>
    <row r="2323" spans="1:6" x14ac:dyDescent="0.2">
      <c r="A2323" t="s">
        <v>31</v>
      </c>
      <c r="B2323">
        <v>61</v>
      </c>
      <c r="C2323" s="5">
        <v>-64.399990000000003</v>
      </c>
      <c r="D2323" s="5">
        <v>84.75</v>
      </c>
      <c r="E2323">
        <v>25</v>
      </c>
      <c r="F2323">
        <v>-2.5299999999999998</v>
      </c>
    </row>
    <row r="2324" spans="1:6" x14ac:dyDescent="0.2">
      <c r="A2324" t="s">
        <v>27</v>
      </c>
      <c r="B2324">
        <v>29</v>
      </c>
      <c r="C2324" s="5">
        <v>-61.200499999999998</v>
      </c>
      <c r="D2324" s="5">
        <v>68.308199999999999</v>
      </c>
      <c r="E2324">
        <v>25</v>
      </c>
      <c r="F2324">
        <v>-2.5099999999999998</v>
      </c>
    </row>
    <row r="2325" spans="1:6" x14ac:dyDescent="0.2">
      <c r="A2325" t="s">
        <v>7</v>
      </c>
      <c r="B2325">
        <v>342</v>
      </c>
      <c r="C2325" s="5">
        <v>-138.41999999999999</v>
      </c>
      <c r="D2325" s="5">
        <v>84.5</v>
      </c>
      <c r="E2325">
        <v>25</v>
      </c>
      <c r="F2325">
        <v>-2.5070000000000001</v>
      </c>
    </row>
    <row r="2326" spans="1:6" x14ac:dyDescent="0.2">
      <c r="A2326" t="s">
        <v>5</v>
      </c>
      <c r="B2326">
        <v>14018</v>
      </c>
      <c r="C2326" s="5">
        <v>-165.24001000000001</v>
      </c>
      <c r="D2326" s="5">
        <v>77.864999999999995</v>
      </c>
      <c r="E2326">
        <v>25</v>
      </c>
      <c r="F2326">
        <v>-2.5009999999999999</v>
      </c>
    </row>
    <row r="2327" spans="1:6" x14ac:dyDescent="0.2">
      <c r="A2327" t="s">
        <v>10</v>
      </c>
      <c r="B2327">
        <v>22042</v>
      </c>
      <c r="C2327" s="5">
        <v>-149.85001</v>
      </c>
      <c r="D2327" s="5">
        <v>81.028000000000006</v>
      </c>
      <c r="E2327">
        <v>25</v>
      </c>
      <c r="F2327">
        <v>-2.4984000000000002</v>
      </c>
    </row>
    <row r="2328" spans="1:6" x14ac:dyDescent="0.2">
      <c r="A2328" t="s">
        <v>14</v>
      </c>
      <c r="B2328">
        <v>86</v>
      </c>
      <c r="C2328" s="5">
        <v>-160.61000000000001</v>
      </c>
      <c r="D2328" s="5">
        <v>77.08</v>
      </c>
      <c r="E2328">
        <v>25</v>
      </c>
      <c r="F2328">
        <v>-2.48</v>
      </c>
    </row>
    <row r="2329" spans="1:6" x14ac:dyDescent="0.2">
      <c r="A2329" t="s">
        <v>31</v>
      </c>
      <c r="B2329">
        <v>62</v>
      </c>
      <c r="C2329" s="5">
        <v>-64.700990000000004</v>
      </c>
      <c r="D2329" s="5">
        <v>84.106999999999999</v>
      </c>
      <c r="E2329">
        <v>25</v>
      </c>
      <c r="F2329">
        <v>-2.4500000000000002</v>
      </c>
    </row>
    <row r="2330" spans="1:6" x14ac:dyDescent="0.2">
      <c r="A2330" t="s">
        <v>5</v>
      </c>
      <c r="B2330">
        <v>14014</v>
      </c>
      <c r="C2330" s="5">
        <v>-162.06</v>
      </c>
      <c r="D2330" s="5">
        <v>74.364000000000004</v>
      </c>
      <c r="E2330">
        <v>25</v>
      </c>
      <c r="F2330">
        <v>-2.4470000000000001</v>
      </c>
    </row>
    <row r="2331" spans="1:6" x14ac:dyDescent="0.2">
      <c r="A2331" t="s">
        <v>40</v>
      </c>
      <c r="B2331">
        <v>401</v>
      </c>
      <c r="C2331" s="5">
        <v>-68.925989999999999</v>
      </c>
      <c r="D2331" s="5">
        <v>80.558999999999997</v>
      </c>
      <c r="E2331">
        <v>25</v>
      </c>
      <c r="F2331">
        <v>-2.4</v>
      </c>
    </row>
    <row r="2332" spans="1:6" x14ac:dyDescent="0.2">
      <c r="A2332" t="s">
        <v>11</v>
      </c>
      <c r="B2332">
        <v>26044</v>
      </c>
      <c r="C2332" s="5">
        <v>-128.32001</v>
      </c>
      <c r="D2332" s="5">
        <v>71.108000000000004</v>
      </c>
      <c r="E2332">
        <v>25</v>
      </c>
      <c r="F2332">
        <v>-2.37</v>
      </c>
    </row>
    <row r="2333" spans="1:6" x14ac:dyDescent="0.2">
      <c r="A2333" t="s">
        <v>7</v>
      </c>
      <c r="B2333">
        <v>358</v>
      </c>
      <c r="C2333" s="5">
        <v>151.97999999999999</v>
      </c>
      <c r="D2333" s="5">
        <v>86.504000000000005</v>
      </c>
      <c r="E2333">
        <v>25</v>
      </c>
      <c r="F2333">
        <v>-2.3460000000000001</v>
      </c>
    </row>
    <row r="2334" spans="1:6" x14ac:dyDescent="0.2">
      <c r="A2334" t="s">
        <v>7</v>
      </c>
      <c r="B2334">
        <v>363</v>
      </c>
      <c r="C2334" s="5">
        <v>135.02000000000001</v>
      </c>
      <c r="D2334" s="5">
        <v>86.459000000000003</v>
      </c>
      <c r="E2334">
        <v>25</v>
      </c>
      <c r="F2334">
        <v>-2.2589999999999999</v>
      </c>
    </row>
    <row r="2335" spans="1:6" x14ac:dyDescent="0.2">
      <c r="A2335" t="s">
        <v>42</v>
      </c>
      <c r="B2335">
        <v>29003</v>
      </c>
      <c r="C2335" s="5">
        <v>-126.3</v>
      </c>
      <c r="D2335" s="5">
        <v>70.046000000000006</v>
      </c>
      <c r="E2335">
        <v>25</v>
      </c>
      <c r="F2335">
        <v>-2.2000000000000002</v>
      </c>
    </row>
    <row r="2336" spans="1:6" x14ac:dyDescent="0.2">
      <c r="A2336" t="s">
        <v>28</v>
      </c>
      <c r="B2336">
        <v>33</v>
      </c>
      <c r="C2336" s="5">
        <v>-61.207790000000003</v>
      </c>
      <c r="D2336" s="5">
        <v>68.312200000000004</v>
      </c>
      <c r="E2336">
        <v>25</v>
      </c>
      <c r="F2336">
        <v>-2.1800000000000002</v>
      </c>
    </row>
    <row r="2337" spans="1:6" x14ac:dyDescent="0.2">
      <c r="A2337" t="s">
        <v>7</v>
      </c>
      <c r="B2337">
        <v>309</v>
      </c>
      <c r="C2337" s="5">
        <v>104.79</v>
      </c>
      <c r="D2337" s="5">
        <v>87.046000000000006</v>
      </c>
      <c r="E2337">
        <v>25</v>
      </c>
      <c r="F2337">
        <v>-2.161</v>
      </c>
    </row>
    <row r="2338" spans="1:6" x14ac:dyDescent="0.2">
      <c r="A2338" t="s">
        <v>7</v>
      </c>
      <c r="B2338">
        <v>316</v>
      </c>
      <c r="C2338" s="5">
        <v>139.62</v>
      </c>
      <c r="D2338" s="5">
        <v>88.177000000000007</v>
      </c>
      <c r="E2338">
        <v>25</v>
      </c>
      <c r="F2338">
        <v>-2.1429999999999998</v>
      </c>
    </row>
    <row r="2339" spans="1:6" x14ac:dyDescent="0.2">
      <c r="A2339" t="s">
        <v>21</v>
      </c>
      <c r="B2339">
        <v>111</v>
      </c>
      <c r="C2339" s="5">
        <v>-51.244509999999998</v>
      </c>
      <c r="D2339" s="5">
        <v>69.205699999999993</v>
      </c>
      <c r="E2339">
        <v>25</v>
      </c>
      <c r="F2339">
        <v>-2.14</v>
      </c>
    </row>
    <row r="2340" spans="1:6" x14ac:dyDescent="0.2">
      <c r="A2340" t="s">
        <v>14</v>
      </c>
      <c r="B2340">
        <v>73</v>
      </c>
      <c r="C2340" s="5">
        <v>-153.62</v>
      </c>
      <c r="D2340" s="5">
        <v>78.055000000000007</v>
      </c>
      <c r="E2340">
        <v>25</v>
      </c>
      <c r="F2340">
        <v>-2.1</v>
      </c>
    </row>
    <row r="2341" spans="1:6" x14ac:dyDescent="0.2">
      <c r="A2341" t="s">
        <v>40</v>
      </c>
      <c r="B2341">
        <v>105</v>
      </c>
      <c r="C2341" s="5">
        <v>-70.825990000000004</v>
      </c>
      <c r="D2341" s="5">
        <v>72.585999999999999</v>
      </c>
      <c r="E2341">
        <v>25</v>
      </c>
      <c r="F2341">
        <v>-2.08</v>
      </c>
    </row>
    <row r="2342" spans="1:6" x14ac:dyDescent="0.2">
      <c r="A2342" t="s">
        <v>7</v>
      </c>
      <c r="B2342">
        <v>312</v>
      </c>
      <c r="C2342" s="5">
        <v>120.18</v>
      </c>
      <c r="D2342" s="5">
        <v>88.117999999999995</v>
      </c>
      <c r="E2342">
        <v>25</v>
      </c>
      <c r="F2342">
        <v>-2.0659999999999998</v>
      </c>
    </row>
    <row r="2343" spans="1:6" x14ac:dyDescent="0.2">
      <c r="A2343" t="s">
        <v>12</v>
      </c>
      <c r="B2343">
        <v>40</v>
      </c>
      <c r="C2343" s="5">
        <v>-61.771700000000003</v>
      </c>
      <c r="D2343" s="5">
        <v>68.047200000000004</v>
      </c>
      <c r="E2343">
        <v>25</v>
      </c>
      <c r="F2343">
        <v>-2.0099999999999998</v>
      </c>
    </row>
    <row r="2344" spans="1:6" x14ac:dyDescent="0.2">
      <c r="A2344" t="s">
        <v>5</v>
      </c>
      <c r="B2344">
        <v>14016</v>
      </c>
      <c r="C2344" s="5">
        <v>-168.66</v>
      </c>
      <c r="D2344" s="5">
        <v>76.415999999999997</v>
      </c>
      <c r="E2344">
        <v>25</v>
      </c>
      <c r="F2344">
        <v>-2.004</v>
      </c>
    </row>
    <row r="2345" spans="1:6" x14ac:dyDescent="0.2">
      <c r="A2345" t="s">
        <v>6</v>
      </c>
      <c r="B2345">
        <v>10015</v>
      </c>
      <c r="C2345" s="5">
        <v>-64.666989999999998</v>
      </c>
      <c r="D2345" s="5">
        <v>72</v>
      </c>
      <c r="E2345">
        <v>25</v>
      </c>
      <c r="F2345">
        <v>-1.9930000000000001</v>
      </c>
    </row>
    <row r="2346" spans="1:6" x14ac:dyDescent="0.2">
      <c r="A2346" t="s">
        <v>12</v>
      </c>
      <c r="B2346">
        <v>26</v>
      </c>
      <c r="C2346" s="5">
        <v>-60.81232</v>
      </c>
      <c r="D2346" s="5">
        <v>66.695300000000003</v>
      </c>
      <c r="E2346">
        <v>25</v>
      </c>
      <c r="F2346">
        <v>-1.97</v>
      </c>
    </row>
    <row r="2347" spans="1:6" x14ac:dyDescent="0.2">
      <c r="A2347" t="s">
        <v>12</v>
      </c>
      <c r="B2347">
        <v>36</v>
      </c>
      <c r="C2347" s="5">
        <v>-62.486690000000003</v>
      </c>
      <c r="D2347" s="5">
        <v>67.722800000000007</v>
      </c>
      <c r="E2347">
        <v>25</v>
      </c>
      <c r="F2347">
        <v>-1.96</v>
      </c>
    </row>
    <row r="2348" spans="1:6" x14ac:dyDescent="0.2">
      <c r="A2348" t="s">
        <v>27</v>
      </c>
      <c r="B2348">
        <v>21</v>
      </c>
      <c r="C2348" s="5">
        <v>-62.76831</v>
      </c>
      <c r="D2348" s="5">
        <v>67.624200000000002</v>
      </c>
      <c r="E2348">
        <v>25</v>
      </c>
      <c r="F2348">
        <v>-1.93</v>
      </c>
    </row>
    <row r="2349" spans="1:6" x14ac:dyDescent="0.2">
      <c r="A2349" t="s">
        <v>25</v>
      </c>
      <c r="B2349">
        <v>14</v>
      </c>
      <c r="C2349" s="5">
        <v>-60.067500000000003</v>
      </c>
      <c r="D2349" s="5">
        <v>66.758700000000005</v>
      </c>
      <c r="E2349">
        <v>25</v>
      </c>
      <c r="F2349">
        <v>-1.92</v>
      </c>
    </row>
    <row r="2350" spans="1:6" x14ac:dyDescent="0.2">
      <c r="A2350" t="s">
        <v>12</v>
      </c>
      <c r="B2350">
        <v>34</v>
      </c>
      <c r="C2350" s="5">
        <v>-62.769010000000002</v>
      </c>
      <c r="D2350" s="5">
        <v>67.625500000000002</v>
      </c>
      <c r="E2350">
        <v>25</v>
      </c>
      <c r="F2350">
        <v>-1.92</v>
      </c>
    </row>
    <row r="2351" spans="1:6" x14ac:dyDescent="0.2">
      <c r="A2351" t="s">
        <v>25</v>
      </c>
      <c r="B2351">
        <v>21</v>
      </c>
      <c r="C2351" s="5">
        <v>-62.487000000000002</v>
      </c>
      <c r="D2351" s="5">
        <v>67.721500000000006</v>
      </c>
      <c r="E2351">
        <v>25</v>
      </c>
      <c r="F2351">
        <v>-1.91</v>
      </c>
    </row>
    <row r="2352" spans="1:6" x14ac:dyDescent="0.2">
      <c r="A2352" t="s">
        <v>24</v>
      </c>
      <c r="B2352">
        <v>14</v>
      </c>
      <c r="C2352" s="5">
        <v>-60.0715</v>
      </c>
      <c r="D2352" s="5">
        <v>66.760000000000005</v>
      </c>
      <c r="E2352">
        <v>25</v>
      </c>
      <c r="F2352">
        <v>-1.9</v>
      </c>
    </row>
    <row r="2353" spans="1:6" x14ac:dyDescent="0.2">
      <c r="A2353" t="s">
        <v>11</v>
      </c>
      <c r="B2353">
        <v>26003</v>
      </c>
      <c r="C2353" s="5">
        <v>-133.69999999999999</v>
      </c>
      <c r="D2353" s="5">
        <v>70.688000000000002</v>
      </c>
      <c r="E2353">
        <v>25</v>
      </c>
      <c r="F2353">
        <v>-1.89</v>
      </c>
    </row>
    <row r="2354" spans="1:6" x14ac:dyDescent="0.2">
      <c r="A2354" t="s">
        <v>27</v>
      </c>
      <c r="B2354">
        <v>30</v>
      </c>
      <c r="C2354" s="5">
        <v>-60.498989999999999</v>
      </c>
      <c r="D2354" s="5">
        <v>68.394800000000004</v>
      </c>
      <c r="E2354">
        <v>25</v>
      </c>
      <c r="F2354">
        <v>-1.86</v>
      </c>
    </row>
    <row r="2355" spans="1:6" x14ac:dyDescent="0.2">
      <c r="A2355" t="s">
        <v>25</v>
      </c>
      <c r="B2355">
        <v>24</v>
      </c>
      <c r="C2355" s="5">
        <v>-61.770809999999997</v>
      </c>
      <c r="D2355" s="5">
        <v>68.048199999999994</v>
      </c>
      <c r="E2355">
        <v>25</v>
      </c>
      <c r="F2355">
        <v>-1.85</v>
      </c>
    </row>
    <row r="2356" spans="1:6" x14ac:dyDescent="0.2">
      <c r="A2356" t="s">
        <v>25</v>
      </c>
      <c r="B2356">
        <v>12</v>
      </c>
      <c r="C2356" s="5">
        <v>-59.057009999999998</v>
      </c>
      <c r="D2356" s="5">
        <v>66.852000000000004</v>
      </c>
      <c r="E2356">
        <v>25</v>
      </c>
      <c r="F2356">
        <v>-1.82</v>
      </c>
    </row>
    <row r="2357" spans="1:6" x14ac:dyDescent="0.2">
      <c r="A2357" t="s">
        <v>25</v>
      </c>
      <c r="B2357">
        <v>13</v>
      </c>
      <c r="C2357" s="5">
        <v>-59.620699999999999</v>
      </c>
      <c r="D2357" s="5">
        <v>66.824799999999996</v>
      </c>
      <c r="E2357">
        <v>25</v>
      </c>
      <c r="F2357">
        <v>-1.82</v>
      </c>
    </row>
    <row r="2358" spans="1:6" x14ac:dyDescent="0.2">
      <c r="A2358" t="s">
        <v>14</v>
      </c>
      <c r="B2358">
        <v>71</v>
      </c>
      <c r="C2358" s="5">
        <v>-154.13</v>
      </c>
      <c r="D2358" s="5">
        <v>78.16</v>
      </c>
      <c r="E2358">
        <v>25</v>
      </c>
      <c r="F2358">
        <v>-1.81</v>
      </c>
    </row>
    <row r="2359" spans="1:6" x14ac:dyDescent="0.2">
      <c r="A2359" t="s">
        <v>27</v>
      </c>
      <c r="B2359">
        <v>15</v>
      </c>
      <c r="C2359" s="5">
        <v>-60.471499999999999</v>
      </c>
      <c r="D2359" s="5">
        <v>66.731499999999997</v>
      </c>
      <c r="E2359">
        <v>25</v>
      </c>
      <c r="F2359">
        <v>-1.78</v>
      </c>
    </row>
    <row r="2360" spans="1:6" x14ac:dyDescent="0.2">
      <c r="A2360" t="s">
        <v>12</v>
      </c>
      <c r="B2360">
        <v>44</v>
      </c>
      <c r="C2360" s="5">
        <v>-61.212009999999999</v>
      </c>
      <c r="D2360" s="5">
        <v>68.316800000000001</v>
      </c>
      <c r="E2360">
        <v>25</v>
      </c>
      <c r="F2360">
        <v>-1.77</v>
      </c>
    </row>
    <row r="2361" spans="1:6" x14ac:dyDescent="0.2">
      <c r="A2361" t="s">
        <v>6</v>
      </c>
      <c r="B2361">
        <v>10016</v>
      </c>
      <c r="C2361" s="5">
        <v>-81.379000000000005</v>
      </c>
      <c r="D2361" s="5">
        <v>75.914000000000001</v>
      </c>
      <c r="E2361">
        <v>25</v>
      </c>
      <c r="F2361">
        <v>-1.7649999999999999</v>
      </c>
    </row>
    <row r="2362" spans="1:6" x14ac:dyDescent="0.2">
      <c r="A2362" t="s">
        <v>7</v>
      </c>
      <c r="B2362">
        <v>307</v>
      </c>
      <c r="C2362" s="5">
        <v>94.287000000000006</v>
      </c>
      <c r="D2362" s="5">
        <v>86.302999999999997</v>
      </c>
      <c r="E2362">
        <v>25</v>
      </c>
      <c r="F2362">
        <v>-1.7</v>
      </c>
    </row>
    <row r="2363" spans="1:6" x14ac:dyDescent="0.2">
      <c r="A2363" t="s">
        <v>27</v>
      </c>
      <c r="B2363">
        <v>31</v>
      </c>
      <c r="C2363" s="5">
        <v>-60.151179999999997</v>
      </c>
      <c r="D2363" s="5">
        <v>68.438500000000005</v>
      </c>
      <c r="E2363">
        <v>25</v>
      </c>
      <c r="F2363">
        <v>-1.69</v>
      </c>
    </row>
    <row r="2364" spans="1:6" x14ac:dyDescent="0.2">
      <c r="A2364" t="s">
        <v>12</v>
      </c>
      <c r="B2364">
        <v>45</v>
      </c>
      <c r="C2364" s="5">
        <v>-60.502200000000002</v>
      </c>
      <c r="D2364" s="5">
        <v>68.396000000000001</v>
      </c>
      <c r="E2364">
        <v>25</v>
      </c>
      <c r="F2364">
        <v>-1.69</v>
      </c>
    </row>
    <row r="2365" spans="1:6" x14ac:dyDescent="0.2">
      <c r="A2365" t="s">
        <v>25</v>
      </c>
      <c r="B2365">
        <v>26</v>
      </c>
      <c r="C2365" s="5">
        <v>-61.20129</v>
      </c>
      <c r="D2365" s="5">
        <v>68.308000000000007</v>
      </c>
      <c r="E2365">
        <v>25</v>
      </c>
      <c r="F2365">
        <v>-1.67</v>
      </c>
    </row>
    <row r="2366" spans="1:6" x14ac:dyDescent="0.2">
      <c r="A2366" t="s">
        <v>27</v>
      </c>
      <c r="B2366">
        <v>35</v>
      </c>
      <c r="C2366" s="5">
        <v>-59.340699999999998</v>
      </c>
      <c r="D2366" s="5">
        <v>68.539199999999994</v>
      </c>
      <c r="E2366">
        <v>25</v>
      </c>
      <c r="F2366">
        <v>-1.66</v>
      </c>
    </row>
    <row r="2367" spans="1:6" x14ac:dyDescent="0.2">
      <c r="A2367" t="s">
        <v>12</v>
      </c>
      <c r="B2367">
        <v>46</v>
      </c>
      <c r="C2367" s="5">
        <v>-60.145510000000002</v>
      </c>
      <c r="D2367" s="5">
        <v>68.45</v>
      </c>
      <c r="E2367">
        <v>25</v>
      </c>
      <c r="F2367">
        <v>-1.63</v>
      </c>
    </row>
    <row r="2368" spans="1:6" x14ac:dyDescent="0.2">
      <c r="A2368" t="s">
        <v>28</v>
      </c>
      <c r="B2368">
        <v>11</v>
      </c>
      <c r="C2368" s="5">
        <v>-58.387509999999999</v>
      </c>
      <c r="D2368" s="5">
        <v>66.9375</v>
      </c>
      <c r="E2368">
        <v>25</v>
      </c>
      <c r="F2368">
        <v>-1.62</v>
      </c>
    </row>
    <row r="2369" spans="1:6" x14ac:dyDescent="0.2">
      <c r="A2369" t="s">
        <v>7</v>
      </c>
      <c r="B2369">
        <v>383</v>
      </c>
      <c r="C2369" s="5">
        <v>122.22</v>
      </c>
      <c r="D2369" s="5">
        <v>80.659000000000006</v>
      </c>
      <c r="E2369">
        <v>25</v>
      </c>
      <c r="F2369">
        <v>-1.5309999999999999</v>
      </c>
    </row>
    <row r="2370" spans="1:6" x14ac:dyDescent="0.2">
      <c r="A2370" t="s">
        <v>42</v>
      </c>
      <c r="B2370">
        <v>29001</v>
      </c>
      <c r="C2370" s="5">
        <v>-126.3</v>
      </c>
      <c r="D2370" s="5">
        <v>70.046000000000006</v>
      </c>
      <c r="E2370">
        <v>25</v>
      </c>
      <c r="F2370">
        <v>-1.51</v>
      </c>
    </row>
    <row r="2371" spans="1:6" x14ac:dyDescent="0.2">
      <c r="A2371" t="s">
        <v>27</v>
      </c>
      <c r="B2371">
        <v>33</v>
      </c>
      <c r="C2371" s="5">
        <v>-59.690190000000001</v>
      </c>
      <c r="D2371" s="5">
        <v>68.497</v>
      </c>
      <c r="E2371">
        <v>25</v>
      </c>
      <c r="F2371">
        <v>-1.47</v>
      </c>
    </row>
    <row r="2372" spans="1:6" x14ac:dyDescent="0.2">
      <c r="A2372" t="s">
        <v>27</v>
      </c>
      <c r="B2372">
        <v>37</v>
      </c>
      <c r="C2372" s="5">
        <v>-58.397709999999996</v>
      </c>
      <c r="D2372" s="5">
        <v>68.658299999999997</v>
      </c>
      <c r="E2372">
        <v>25</v>
      </c>
      <c r="F2372">
        <v>-1.26</v>
      </c>
    </row>
    <row r="2373" spans="1:6" x14ac:dyDescent="0.2">
      <c r="A2373" t="s">
        <v>27</v>
      </c>
      <c r="B2373">
        <v>41</v>
      </c>
      <c r="C2373" s="5">
        <v>-55.590789999999998</v>
      </c>
      <c r="D2373" s="5">
        <v>69.005799999999994</v>
      </c>
      <c r="E2373">
        <v>25</v>
      </c>
      <c r="F2373">
        <v>-1.21</v>
      </c>
    </row>
    <row r="2374" spans="1:6" x14ac:dyDescent="0.2">
      <c r="A2374" t="s">
        <v>40</v>
      </c>
      <c r="B2374">
        <v>505</v>
      </c>
      <c r="C2374" s="5">
        <v>-64.497990000000001</v>
      </c>
      <c r="D2374" s="5">
        <v>81.191000000000003</v>
      </c>
      <c r="E2374">
        <v>25</v>
      </c>
      <c r="F2374">
        <v>-1.1000000000000001</v>
      </c>
    </row>
    <row r="2375" spans="1:6" x14ac:dyDescent="0.2">
      <c r="A2375" t="s">
        <v>27</v>
      </c>
      <c r="B2375">
        <v>42</v>
      </c>
      <c r="C2375" s="5">
        <v>-54.892519999999998</v>
      </c>
      <c r="D2375" s="5">
        <v>69.093699999999998</v>
      </c>
      <c r="E2375">
        <v>25</v>
      </c>
      <c r="F2375">
        <v>-1.1000000000000001</v>
      </c>
    </row>
    <row r="2376" spans="1:6" x14ac:dyDescent="0.2">
      <c r="A2376" t="s">
        <v>7</v>
      </c>
      <c r="B2376">
        <v>302</v>
      </c>
      <c r="C2376" s="5">
        <v>90.058000000000007</v>
      </c>
      <c r="D2376" s="5">
        <v>84.891999999999996</v>
      </c>
      <c r="E2376">
        <v>25</v>
      </c>
      <c r="F2376">
        <v>-1.054</v>
      </c>
    </row>
    <row r="2377" spans="1:6" x14ac:dyDescent="0.2">
      <c r="A2377" t="s">
        <v>40</v>
      </c>
      <c r="B2377">
        <v>210</v>
      </c>
      <c r="C2377" s="5">
        <v>-66.995999999999995</v>
      </c>
      <c r="D2377" s="5">
        <v>75.135000000000005</v>
      </c>
      <c r="E2377">
        <v>25</v>
      </c>
      <c r="F2377">
        <v>-1.04</v>
      </c>
    </row>
    <row r="2378" spans="1:6" x14ac:dyDescent="0.2">
      <c r="A2378" t="s">
        <v>7</v>
      </c>
      <c r="B2378">
        <v>391</v>
      </c>
      <c r="C2378" s="5">
        <v>124.24</v>
      </c>
      <c r="D2378" s="5">
        <v>78.13</v>
      </c>
      <c r="E2378">
        <v>25</v>
      </c>
      <c r="F2378">
        <v>-0.98</v>
      </c>
    </row>
    <row r="2379" spans="1:6" x14ac:dyDescent="0.2">
      <c r="A2379" t="s">
        <v>24</v>
      </c>
      <c r="B2379">
        <v>47</v>
      </c>
      <c r="C2379" s="5">
        <v>-55.992710000000002</v>
      </c>
      <c r="D2379" s="5">
        <v>66.250699999999995</v>
      </c>
      <c r="E2379">
        <v>25</v>
      </c>
      <c r="F2379">
        <v>-0.98</v>
      </c>
    </row>
    <row r="2380" spans="1:6" x14ac:dyDescent="0.2">
      <c r="A2380" t="s">
        <v>12</v>
      </c>
      <c r="B2380">
        <v>50</v>
      </c>
      <c r="C2380" s="5">
        <v>-59.347810000000003</v>
      </c>
      <c r="D2380" s="5">
        <v>68.538700000000006</v>
      </c>
      <c r="E2380">
        <v>25</v>
      </c>
      <c r="F2380">
        <v>-0.94</v>
      </c>
    </row>
    <row r="2381" spans="1:6" x14ac:dyDescent="0.2">
      <c r="A2381" t="s">
        <v>12</v>
      </c>
      <c r="B2381">
        <v>53</v>
      </c>
      <c r="C2381" s="5">
        <v>-58.399990000000003</v>
      </c>
      <c r="D2381" s="5">
        <v>68.656999999999996</v>
      </c>
      <c r="E2381">
        <v>25</v>
      </c>
      <c r="F2381">
        <v>-0.93</v>
      </c>
    </row>
    <row r="2382" spans="1:6" x14ac:dyDescent="0.2">
      <c r="A2382" t="s">
        <v>7</v>
      </c>
      <c r="B2382">
        <v>385</v>
      </c>
      <c r="C2382" s="5">
        <v>124.36</v>
      </c>
      <c r="D2382" s="5">
        <v>79.352000000000004</v>
      </c>
      <c r="E2382">
        <v>25</v>
      </c>
      <c r="F2382">
        <v>-0.91900000000000004</v>
      </c>
    </row>
    <row r="2383" spans="1:6" x14ac:dyDescent="0.2">
      <c r="A2383" t="s">
        <v>40</v>
      </c>
      <c r="B2383">
        <v>212</v>
      </c>
      <c r="C2383" s="5">
        <v>-67.001009999999994</v>
      </c>
      <c r="D2383" s="5">
        <v>75.533000000000001</v>
      </c>
      <c r="E2383">
        <v>25</v>
      </c>
      <c r="F2383">
        <v>-0.87</v>
      </c>
    </row>
    <row r="2384" spans="1:6" x14ac:dyDescent="0.2">
      <c r="A2384" t="s">
        <v>27</v>
      </c>
      <c r="B2384">
        <v>10</v>
      </c>
      <c r="C2384" s="5">
        <v>-57.67371</v>
      </c>
      <c r="D2384" s="5">
        <v>66.977999999999994</v>
      </c>
      <c r="E2384">
        <v>25</v>
      </c>
      <c r="F2384">
        <v>-0.86</v>
      </c>
    </row>
    <row r="2385" spans="1:6" x14ac:dyDescent="0.2">
      <c r="A2385" t="s">
        <v>25</v>
      </c>
      <c r="B2385">
        <v>48</v>
      </c>
      <c r="C2385" s="5">
        <v>-52.738309999999998</v>
      </c>
      <c r="D2385" s="5">
        <v>68.854799999999997</v>
      </c>
      <c r="E2385">
        <v>25</v>
      </c>
      <c r="F2385">
        <v>-0.84</v>
      </c>
    </row>
    <row r="2386" spans="1:6" x14ac:dyDescent="0.2">
      <c r="A2386" t="s">
        <v>25</v>
      </c>
      <c r="B2386">
        <v>51</v>
      </c>
      <c r="C2386" s="5">
        <v>-53.738190000000003</v>
      </c>
      <c r="D2386" s="5">
        <v>68.748000000000005</v>
      </c>
      <c r="E2386">
        <v>25</v>
      </c>
      <c r="F2386">
        <v>-0.84</v>
      </c>
    </row>
    <row r="2387" spans="1:6" x14ac:dyDescent="0.2">
      <c r="A2387" t="s">
        <v>25</v>
      </c>
      <c r="B2387">
        <v>46</v>
      </c>
      <c r="C2387" s="5">
        <v>-52.825009999999999</v>
      </c>
      <c r="D2387" s="5">
        <v>68.980199999999996</v>
      </c>
      <c r="E2387">
        <v>25</v>
      </c>
      <c r="F2387">
        <v>-0.8</v>
      </c>
    </row>
    <row r="2388" spans="1:6" x14ac:dyDescent="0.2">
      <c r="A2388" t="s">
        <v>7</v>
      </c>
      <c r="B2388">
        <v>400</v>
      </c>
      <c r="C2388" s="5">
        <v>123.4</v>
      </c>
      <c r="D2388" s="5">
        <v>77.388000000000005</v>
      </c>
      <c r="E2388">
        <v>25</v>
      </c>
      <c r="F2388">
        <v>-0.78700000000000003</v>
      </c>
    </row>
    <row r="2389" spans="1:6" x14ac:dyDescent="0.2">
      <c r="A2389" t="s">
        <v>25</v>
      </c>
      <c r="B2389">
        <v>50</v>
      </c>
      <c r="C2389" s="5">
        <v>-53.269500000000001</v>
      </c>
      <c r="D2389" s="5">
        <v>68.926199999999994</v>
      </c>
      <c r="E2389">
        <v>25</v>
      </c>
      <c r="F2389">
        <v>-0.78</v>
      </c>
    </row>
    <row r="2390" spans="1:6" x14ac:dyDescent="0.2">
      <c r="A2390" t="s">
        <v>22</v>
      </c>
      <c r="B2390">
        <v>40</v>
      </c>
      <c r="C2390" s="5">
        <v>-56.293300000000002</v>
      </c>
      <c r="D2390" s="5">
        <v>68.919700000000006</v>
      </c>
      <c r="E2390">
        <v>25</v>
      </c>
      <c r="F2390">
        <v>-0.76</v>
      </c>
    </row>
    <row r="2391" spans="1:6" x14ac:dyDescent="0.2">
      <c r="A2391" t="s">
        <v>25</v>
      </c>
      <c r="B2391">
        <v>38</v>
      </c>
      <c r="C2391" s="5">
        <v>-55.591709999999999</v>
      </c>
      <c r="D2391" s="5">
        <v>69.004800000000003</v>
      </c>
      <c r="E2391">
        <v>25</v>
      </c>
      <c r="F2391">
        <v>-0.75</v>
      </c>
    </row>
    <row r="2392" spans="1:6" x14ac:dyDescent="0.2">
      <c r="A2392" t="s">
        <v>25</v>
      </c>
      <c r="B2392">
        <v>40</v>
      </c>
      <c r="C2392" s="5">
        <v>-54.300289999999997</v>
      </c>
      <c r="D2392" s="5">
        <v>69.166499999999999</v>
      </c>
      <c r="E2392">
        <v>25</v>
      </c>
      <c r="F2392">
        <v>-0.73</v>
      </c>
    </row>
    <row r="2393" spans="1:6" x14ac:dyDescent="0.2">
      <c r="A2393" t="s">
        <v>28</v>
      </c>
      <c r="B2393">
        <v>46</v>
      </c>
      <c r="C2393" s="5">
        <v>-54.896389999999997</v>
      </c>
      <c r="D2393" s="5">
        <v>69.099400000000003</v>
      </c>
      <c r="E2393">
        <v>25</v>
      </c>
      <c r="F2393">
        <v>-0.71</v>
      </c>
    </row>
    <row r="2394" spans="1:6" x14ac:dyDescent="0.2">
      <c r="A2394" t="s">
        <v>12</v>
      </c>
      <c r="B2394">
        <v>62</v>
      </c>
      <c r="C2394" s="5">
        <v>-54.89349</v>
      </c>
      <c r="D2394" s="5">
        <v>68.5017</v>
      </c>
      <c r="E2394">
        <v>25</v>
      </c>
      <c r="F2394">
        <v>-0.71</v>
      </c>
    </row>
    <row r="2395" spans="1:6" x14ac:dyDescent="0.2">
      <c r="A2395" t="s">
        <v>25</v>
      </c>
      <c r="B2395">
        <v>53</v>
      </c>
      <c r="C2395" s="5">
        <v>-54.633789999999998</v>
      </c>
      <c r="D2395" s="5">
        <v>68.500500000000002</v>
      </c>
      <c r="E2395">
        <v>25</v>
      </c>
      <c r="F2395">
        <v>-0.7</v>
      </c>
    </row>
    <row r="2396" spans="1:6" x14ac:dyDescent="0.2">
      <c r="A2396" t="s">
        <v>25</v>
      </c>
      <c r="B2396">
        <v>36</v>
      </c>
      <c r="C2396" s="5">
        <v>-56.998809999999999</v>
      </c>
      <c r="D2396" s="5">
        <v>68.831800000000001</v>
      </c>
      <c r="E2396">
        <v>25</v>
      </c>
      <c r="F2396">
        <v>-0.69</v>
      </c>
    </row>
    <row r="2397" spans="1:6" x14ac:dyDescent="0.2">
      <c r="A2397" t="s">
        <v>28</v>
      </c>
      <c r="B2397">
        <v>42</v>
      </c>
      <c r="C2397" s="5">
        <v>-57.702509999999997</v>
      </c>
      <c r="D2397" s="5">
        <v>68.749700000000004</v>
      </c>
      <c r="E2397">
        <v>25</v>
      </c>
      <c r="F2397">
        <v>-0.66</v>
      </c>
    </row>
    <row r="2398" spans="1:6" x14ac:dyDescent="0.2">
      <c r="A2398" t="s">
        <v>12</v>
      </c>
      <c r="B2398">
        <v>55</v>
      </c>
      <c r="C2398" s="5">
        <v>-56.9953</v>
      </c>
      <c r="D2398" s="5">
        <v>68.831000000000003</v>
      </c>
      <c r="E2398">
        <v>25</v>
      </c>
      <c r="F2398">
        <v>-0.66</v>
      </c>
    </row>
    <row r="2399" spans="1:6" x14ac:dyDescent="0.2">
      <c r="A2399" t="s">
        <v>12</v>
      </c>
      <c r="B2399">
        <v>58</v>
      </c>
      <c r="C2399" s="5">
        <v>-55.595210000000002</v>
      </c>
      <c r="D2399" s="5">
        <v>69.006200000000007</v>
      </c>
      <c r="E2399">
        <v>25</v>
      </c>
      <c r="F2399">
        <v>-0.65</v>
      </c>
    </row>
    <row r="2400" spans="1:6" x14ac:dyDescent="0.2">
      <c r="A2400" t="s">
        <v>7</v>
      </c>
      <c r="B2400">
        <v>401</v>
      </c>
      <c r="C2400" s="5">
        <v>123.35</v>
      </c>
      <c r="D2400" s="5">
        <v>77.299000000000007</v>
      </c>
      <c r="E2400">
        <v>25</v>
      </c>
      <c r="F2400">
        <v>-0.627</v>
      </c>
    </row>
    <row r="2401" spans="1:6" x14ac:dyDescent="0.2">
      <c r="A2401" t="s">
        <v>7</v>
      </c>
      <c r="B2401">
        <v>394</v>
      </c>
      <c r="C2401" s="5">
        <v>123.93</v>
      </c>
      <c r="D2401" s="5">
        <v>77.863</v>
      </c>
      <c r="E2401">
        <v>25</v>
      </c>
      <c r="F2401">
        <v>-0.623</v>
      </c>
    </row>
    <row r="2402" spans="1:6" x14ac:dyDescent="0.2">
      <c r="A2402" t="s">
        <v>7</v>
      </c>
      <c r="B2402">
        <v>403</v>
      </c>
      <c r="C2402" s="5">
        <v>123.12</v>
      </c>
      <c r="D2402" s="5">
        <v>77.150000000000006</v>
      </c>
      <c r="E2402">
        <v>25</v>
      </c>
      <c r="F2402">
        <v>-0.61499999999999999</v>
      </c>
    </row>
    <row r="2403" spans="1:6" x14ac:dyDescent="0.2">
      <c r="A2403" t="s">
        <v>7</v>
      </c>
      <c r="B2403">
        <v>402</v>
      </c>
      <c r="C2403" s="5">
        <v>123.19</v>
      </c>
      <c r="D2403" s="5">
        <v>77.215000000000003</v>
      </c>
      <c r="E2403">
        <v>25</v>
      </c>
      <c r="F2403">
        <v>-0.57399999999999995</v>
      </c>
    </row>
    <row r="2404" spans="1:6" x14ac:dyDescent="0.2">
      <c r="A2404" t="s">
        <v>12</v>
      </c>
      <c r="B2404">
        <v>60</v>
      </c>
      <c r="C2404" s="5">
        <v>-54.301699999999997</v>
      </c>
      <c r="D2404" s="5">
        <v>69.166499999999999</v>
      </c>
      <c r="E2404">
        <v>25</v>
      </c>
      <c r="F2404">
        <v>-0.56999999999999995</v>
      </c>
    </row>
    <row r="2405" spans="1:6" x14ac:dyDescent="0.2">
      <c r="A2405" t="s">
        <v>7</v>
      </c>
      <c r="B2405">
        <v>397</v>
      </c>
      <c r="C2405" s="5">
        <v>123.6</v>
      </c>
      <c r="D2405" s="5">
        <v>77.634</v>
      </c>
      <c r="E2405">
        <v>25</v>
      </c>
      <c r="F2405">
        <v>-0.56000000000000005</v>
      </c>
    </row>
    <row r="2406" spans="1:6" x14ac:dyDescent="0.2">
      <c r="A2406" t="s">
        <v>7</v>
      </c>
      <c r="B2406">
        <v>284</v>
      </c>
      <c r="C2406" s="5">
        <v>86.200999999999993</v>
      </c>
      <c r="D2406" s="5">
        <v>82.021000000000001</v>
      </c>
      <c r="E2406">
        <v>25</v>
      </c>
      <c r="F2406">
        <v>-0.45700000000000002</v>
      </c>
    </row>
    <row r="2407" spans="1:6" x14ac:dyDescent="0.2">
      <c r="A2407" t="s">
        <v>7</v>
      </c>
      <c r="B2407">
        <v>261</v>
      </c>
      <c r="C2407" s="5">
        <v>60.933999999999997</v>
      </c>
      <c r="D2407" s="5">
        <v>84.644999999999996</v>
      </c>
      <c r="E2407">
        <v>25</v>
      </c>
      <c r="F2407">
        <v>-0.38600000000000001</v>
      </c>
    </row>
    <row r="2408" spans="1:6" x14ac:dyDescent="0.2">
      <c r="A2408" t="s">
        <v>7</v>
      </c>
      <c r="B2408">
        <v>282</v>
      </c>
      <c r="C2408" s="5">
        <v>86.218999999999994</v>
      </c>
      <c r="D2408" s="5">
        <v>81.715000000000003</v>
      </c>
      <c r="E2408">
        <v>25</v>
      </c>
      <c r="F2408">
        <v>-0.30099999999999999</v>
      </c>
    </row>
    <row r="2409" spans="1:6" x14ac:dyDescent="0.2">
      <c r="A2409" t="s">
        <v>7</v>
      </c>
      <c r="B2409">
        <v>277</v>
      </c>
      <c r="C2409" s="5">
        <v>83.831000000000003</v>
      </c>
      <c r="D2409" s="5">
        <v>82.391999999999996</v>
      </c>
      <c r="E2409">
        <v>25</v>
      </c>
      <c r="F2409">
        <v>-0.28000000000000003</v>
      </c>
    </row>
    <row r="2410" spans="1:6" x14ac:dyDescent="0.2">
      <c r="A2410" t="s">
        <v>7</v>
      </c>
      <c r="B2410">
        <v>280</v>
      </c>
      <c r="C2410" s="5">
        <v>86.248999999999995</v>
      </c>
      <c r="D2410" s="5">
        <v>81.415000000000006</v>
      </c>
      <c r="E2410">
        <v>25</v>
      </c>
      <c r="F2410">
        <v>-0.27300000000000002</v>
      </c>
    </row>
    <row r="2411" spans="1:6" x14ac:dyDescent="0.2">
      <c r="A2411" t="s">
        <v>7</v>
      </c>
      <c r="B2411">
        <v>283</v>
      </c>
      <c r="C2411" s="5">
        <v>86.111999999999995</v>
      </c>
      <c r="D2411" s="5">
        <v>81.869</v>
      </c>
      <c r="E2411">
        <v>25</v>
      </c>
      <c r="F2411">
        <v>-0.25900000000000001</v>
      </c>
    </row>
    <row r="2412" spans="1:6" x14ac:dyDescent="0.2">
      <c r="A2412" t="s">
        <v>7</v>
      </c>
      <c r="B2412">
        <v>281</v>
      </c>
      <c r="C2412" s="5">
        <v>86.257000000000005</v>
      </c>
      <c r="D2412" s="5">
        <v>81.575999999999993</v>
      </c>
      <c r="E2412">
        <v>25</v>
      </c>
      <c r="F2412">
        <v>-0.20799999999999999</v>
      </c>
    </row>
    <row r="2413" spans="1:6" x14ac:dyDescent="0.2">
      <c r="A2413" t="s">
        <v>7</v>
      </c>
      <c r="B2413">
        <v>278</v>
      </c>
      <c r="C2413" s="5">
        <v>84.054000000000002</v>
      </c>
      <c r="D2413" s="5">
        <v>81.531000000000006</v>
      </c>
      <c r="E2413">
        <v>25</v>
      </c>
      <c r="F2413">
        <v>-0.185</v>
      </c>
    </row>
    <row r="2414" spans="1:6" x14ac:dyDescent="0.2">
      <c r="A2414" t="s">
        <v>7</v>
      </c>
      <c r="B2414">
        <v>279</v>
      </c>
      <c r="C2414" s="5">
        <v>86.179000000000002</v>
      </c>
      <c r="D2414" s="5">
        <v>81.23</v>
      </c>
      <c r="E2414">
        <v>25</v>
      </c>
      <c r="F2414">
        <v>-0.154</v>
      </c>
    </row>
    <row r="2415" spans="1:6" x14ac:dyDescent="0.2">
      <c r="A2415" t="s">
        <v>7</v>
      </c>
      <c r="B2415">
        <v>269</v>
      </c>
      <c r="C2415" s="5">
        <v>60.604999999999997</v>
      </c>
      <c r="D2415" s="5">
        <v>82.733000000000004</v>
      </c>
      <c r="E2415">
        <v>25</v>
      </c>
      <c r="F2415">
        <v>-0.128</v>
      </c>
    </row>
    <row r="2416" spans="1:6" x14ac:dyDescent="0.2">
      <c r="A2416" t="s">
        <v>7</v>
      </c>
      <c r="B2416">
        <v>260</v>
      </c>
      <c r="C2416" s="5">
        <v>36.139000000000003</v>
      </c>
      <c r="D2416" s="5">
        <v>84.489000000000004</v>
      </c>
      <c r="E2416">
        <v>25</v>
      </c>
      <c r="F2416">
        <v>-0.11600000000000001</v>
      </c>
    </row>
    <row r="2417" spans="1:6" x14ac:dyDescent="0.2">
      <c r="A2417" t="s">
        <v>7</v>
      </c>
      <c r="B2417">
        <v>276</v>
      </c>
      <c r="C2417" s="5">
        <v>68.959999999999994</v>
      </c>
      <c r="D2417" s="5">
        <v>82.084000000000003</v>
      </c>
      <c r="E2417">
        <v>25</v>
      </c>
      <c r="F2417">
        <v>-0.11</v>
      </c>
    </row>
    <row r="2418" spans="1:6" x14ac:dyDescent="0.2">
      <c r="A2418" t="s">
        <v>7</v>
      </c>
      <c r="B2418">
        <v>287</v>
      </c>
      <c r="C2418" s="5">
        <v>86.194000000000003</v>
      </c>
      <c r="D2418" s="5">
        <v>82.334000000000003</v>
      </c>
      <c r="E2418">
        <v>25</v>
      </c>
      <c r="F2418">
        <v>-6.6000000000000003E-2</v>
      </c>
    </row>
    <row r="2419" spans="1:6" x14ac:dyDescent="0.2">
      <c r="A2419" t="s">
        <v>7</v>
      </c>
      <c r="B2419">
        <v>288</v>
      </c>
      <c r="C2419" s="5">
        <v>86.334000000000003</v>
      </c>
      <c r="D2419" s="5">
        <v>82.418999999999997</v>
      </c>
      <c r="E2419">
        <v>25</v>
      </c>
      <c r="F2419">
        <v>-5.7000000000000002E-2</v>
      </c>
    </row>
    <row r="2420" spans="1:6" x14ac:dyDescent="0.2">
      <c r="A2420" t="s">
        <v>7</v>
      </c>
      <c r="B2420">
        <v>266</v>
      </c>
      <c r="C2420" s="5">
        <v>61.741</v>
      </c>
      <c r="D2420" s="5">
        <v>83.138000000000005</v>
      </c>
      <c r="E2420">
        <v>25</v>
      </c>
      <c r="F2420">
        <v>-4.7E-2</v>
      </c>
    </row>
    <row r="2421" spans="1:6" x14ac:dyDescent="0.2">
      <c r="A2421" t="s">
        <v>7</v>
      </c>
      <c r="B2421">
        <v>297</v>
      </c>
      <c r="C2421" s="5">
        <v>87.236999999999995</v>
      </c>
      <c r="D2421" s="5">
        <v>83.587999999999994</v>
      </c>
      <c r="E2421">
        <v>25</v>
      </c>
      <c r="F2421">
        <v>-4.2999999999999997E-2</v>
      </c>
    </row>
    <row r="2422" spans="1:6" x14ac:dyDescent="0.2">
      <c r="A2422" t="s">
        <v>7</v>
      </c>
      <c r="B2422">
        <v>267</v>
      </c>
      <c r="C2422" s="5">
        <v>61.283000000000001</v>
      </c>
      <c r="D2422" s="5">
        <v>82.965999999999994</v>
      </c>
      <c r="E2422">
        <v>25</v>
      </c>
      <c r="F2422">
        <v>-0.03</v>
      </c>
    </row>
    <row r="2423" spans="1:6" x14ac:dyDescent="0.2">
      <c r="A2423" t="s">
        <v>29</v>
      </c>
      <c r="B2423">
        <v>203</v>
      </c>
      <c r="C2423" s="5">
        <v>19.077000000000002</v>
      </c>
      <c r="D2423" s="5">
        <v>77.5</v>
      </c>
      <c r="E2423">
        <v>25</v>
      </c>
      <c r="F2423">
        <v>-2.4E-2</v>
      </c>
    </row>
    <row r="2424" spans="1:6" x14ac:dyDescent="0.2">
      <c r="A2424" t="s">
        <v>7</v>
      </c>
      <c r="B2424">
        <v>274</v>
      </c>
      <c r="C2424" s="5">
        <v>67.111999999999995</v>
      </c>
      <c r="D2424" s="5">
        <v>82.521000000000001</v>
      </c>
      <c r="E2424">
        <v>25</v>
      </c>
      <c r="F2424">
        <v>-6.0000000000000001E-3</v>
      </c>
    </row>
    <row r="2425" spans="1:6" x14ac:dyDescent="0.2">
      <c r="A2425" t="s">
        <v>7</v>
      </c>
      <c r="B2425">
        <v>268</v>
      </c>
      <c r="C2425" s="5">
        <v>60.796999999999997</v>
      </c>
      <c r="D2425" s="5">
        <v>82.805999999999997</v>
      </c>
      <c r="E2425">
        <v>25</v>
      </c>
      <c r="F2425">
        <v>-3.0000000000000001E-3</v>
      </c>
    </row>
    <row r="2426" spans="1:6" x14ac:dyDescent="0.2">
      <c r="A2426" t="s">
        <v>7</v>
      </c>
      <c r="B2426">
        <v>271</v>
      </c>
      <c r="C2426" s="5">
        <v>60.795000000000002</v>
      </c>
      <c r="D2426" s="5">
        <v>82.503</v>
      </c>
      <c r="E2426">
        <v>25</v>
      </c>
      <c r="F2426">
        <v>8.9999999999999993E-3</v>
      </c>
    </row>
    <row r="2427" spans="1:6" x14ac:dyDescent="0.2">
      <c r="A2427" t="s">
        <v>7</v>
      </c>
      <c r="B2427">
        <v>290</v>
      </c>
      <c r="C2427" s="5">
        <v>86.423000000000002</v>
      </c>
      <c r="D2427" s="5">
        <v>82.58</v>
      </c>
      <c r="E2427">
        <v>25</v>
      </c>
      <c r="F2427">
        <v>0.01</v>
      </c>
    </row>
    <row r="2428" spans="1:6" x14ac:dyDescent="0.2">
      <c r="A2428" t="s">
        <v>7</v>
      </c>
      <c r="B2428">
        <v>289</v>
      </c>
      <c r="C2428" s="5">
        <v>86.263000000000005</v>
      </c>
      <c r="D2428" s="5">
        <v>82.501000000000005</v>
      </c>
      <c r="E2428">
        <v>25</v>
      </c>
      <c r="F2428">
        <v>2.5999999999999999E-2</v>
      </c>
    </row>
    <row r="2429" spans="1:6" x14ac:dyDescent="0.2">
      <c r="A2429" t="s">
        <v>7</v>
      </c>
      <c r="B2429">
        <v>292</v>
      </c>
      <c r="C2429" s="5">
        <v>86.284000000000006</v>
      </c>
      <c r="D2429" s="5">
        <v>82.813999999999993</v>
      </c>
      <c r="E2429">
        <v>25</v>
      </c>
      <c r="F2429">
        <v>3.3000000000000002E-2</v>
      </c>
    </row>
    <row r="2430" spans="1:6" x14ac:dyDescent="0.2">
      <c r="A2430" t="s">
        <v>7</v>
      </c>
      <c r="B2430">
        <v>237</v>
      </c>
      <c r="C2430" s="5">
        <v>33.999000000000002</v>
      </c>
      <c r="D2430" s="5">
        <v>78.991</v>
      </c>
      <c r="E2430">
        <v>25</v>
      </c>
      <c r="F2430">
        <v>3.5999999999999997E-2</v>
      </c>
    </row>
    <row r="2431" spans="1:6" x14ac:dyDescent="0.2">
      <c r="A2431" t="s">
        <v>37</v>
      </c>
      <c r="B2431">
        <v>215</v>
      </c>
      <c r="C2431" s="5">
        <v>41.183</v>
      </c>
      <c r="D2431" s="5">
        <v>80.832999999999998</v>
      </c>
      <c r="E2431">
        <v>25</v>
      </c>
      <c r="F2431">
        <v>0.05</v>
      </c>
    </row>
    <row r="2432" spans="1:6" x14ac:dyDescent="0.2">
      <c r="A2432" t="s">
        <v>7</v>
      </c>
      <c r="B2432">
        <v>249</v>
      </c>
      <c r="C2432" s="5">
        <v>33.991</v>
      </c>
      <c r="D2432" s="5">
        <v>81.995999999999995</v>
      </c>
      <c r="E2432">
        <v>25</v>
      </c>
      <c r="F2432">
        <v>5.5E-2</v>
      </c>
    </row>
    <row r="2433" spans="1:6" x14ac:dyDescent="0.2">
      <c r="A2433" t="s">
        <v>7</v>
      </c>
      <c r="B2433">
        <v>291</v>
      </c>
      <c r="C2433" s="5">
        <v>86.266000000000005</v>
      </c>
      <c r="D2433" s="5">
        <v>82.71</v>
      </c>
      <c r="E2433">
        <v>25</v>
      </c>
      <c r="F2433">
        <v>6.4000000000000001E-2</v>
      </c>
    </row>
    <row r="2434" spans="1:6" x14ac:dyDescent="0.2">
      <c r="A2434" t="s">
        <v>7</v>
      </c>
      <c r="B2434">
        <v>275</v>
      </c>
      <c r="C2434" s="5">
        <v>66.959000000000003</v>
      </c>
      <c r="D2434" s="5">
        <v>82.183000000000007</v>
      </c>
      <c r="E2434">
        <v>25</v>
      </c>
      <c r="F2434">
        <v>7.3999999999999996E-2</v>
      </c>
    </row>
    <row r="2435" spans="1:6" x14ac:dyDescent="0.2">
      <c r="A2435" t="s">
        <v>7</v>
      </c>
      <c r="B2435">
        <v>252</v>
      </c>
      <c r="C2435" s="5">
        <v>34.036999999999999</v>
      </c>
      <c r="D2435" s="5">
        <v>82.251000000000005</v>
      </c>
      <c r="E2435">
        <v>25</v>
      </c>
      <c r="F2435">
        <v>7.5999999999999998E-2</v>
      </c>
    </row>
    <row r="2436" spans="1:6" x14ac:dyDescent="0.2">
      <c r="A2436" t="s">
        <v>7</v>
      </c>
      <c r="B2436">
        <v>293</v>
      </c>
      <c r="C2436" s="5">
        <v>86.268000000000001</v>
      </c>
      <c r="D2436" s="5">
        <v>82.968000000000004</v>
      </c>
      <c r="E2436">
        <v>25</v>
      </c>
      <c r="F2436">
        <v>9.6000000000000002E-2</v>
      </c>
    </row>
    <row r="2437" spans="1:6" x14ac:dyDescent="0.2">
      <c r="A2437" t="s">
        <v>7</v>
      </c>
      <c r="B2437">
        <v>238</v>
      </c>
      <c r="C2437" s="5">
        <v>33.997</v>
      </c>
      <c r="D2437" s="5">
        <v>80.494</v>
      </c>
      <c r="E2437">
        <v>25</v>
      </c>
      <c r="F2437">
        <v>0.108</v>
      </c>
    </row>
    <row r="2438" spans="1:6" x14ac:dyDescent="0.2">
      <c r="A2438" t="s">
        <v>7</v>
      </c>
      <c r="B2438">
        <v>240</v>
      </c>
      <c r="C2438" s="5">
        <v>34.003999999999998</v>
      </c>
      <c r="D2438" s="5">
        <v>81.498999999999995</v>
      </c>
      <c r="E2438">
        <v>25</v>
      </c>
      <c r="F2438">
        <v>0.13200000000000001</v>
      </c>
    </row>
    <row r="2439" spans="1:6" x14ac:dyDescent="0.2">
      <c r="A2439" t="s">
        <v>7</v>
      </c>
      <c r="B2439">
        <v>236</v>
      </c>
      <c r="C2439" s="5">
        <v>34</v>
      </c>
      <c r="D2439" s="5">
        <v>77.497</v>
      </c>
      <c r="E2439">
        <v>25</v>
      </c>
      <c r="F2439">
        <v>0.13500000000000001</v>
      </c>
    </row>
    <row r="2440" spans="1:6" x14ac:dyDescent="0.2">
      <c r="A2440" t="s">
        <v>7</v>
      </c>
      <c r="B2440">
        <v>256</v>
      </c>
      <c r="C2440" s="5">
        <v>33.877000000000002</v>
      </c>
      <c r="D2440" s="5">
        <v>82.858000000000004</v>
      </c>
      <c r="E2440">
        <v>25</v>
      </c>
      <c r="F2440">
        <v>0.157</v>
      </c>
    </row>
    <row r="2441" spans="1:6" x14ac:dyDescent="0.2">
      <c r="A2441" t="s">
        <v>7</v>
      </c>
      <c r="B2441">
        <v>239</v>
      </c>
      <c r="C2441" s="5">
        <v>33.984000000000002</v>
      </c>
      <c r="D2441" s="5">
        <v>80.992999999999995</v>
      </c>
      <c r="E2441">
        <v>25</v>
      </c>
      <c r="F2441">
        <v>0.19500000000000001</v>
      </c>
    </row>
    <row r="2442" spans="1:6" x14ac:dyDescent="0.2">
      <c r="A2442" t="s">
        <v>7</v>
      </c>
      <c r="B2442">
        <v>231</v>
      </c>
      <c r="C2442" s="5">
        <v>34</v>
      </c>
      <c r="D2442" s="5">
        <v>75.748999999999995</v>
      </c>
      <c r="E2442">
        <v>25</v>
      </c>
      <c r="F2442">
        <v>0.222</v>
      </c>
    </row>
    <row r="2443" spans="1:6" x14ac:dyDescent="0.2">
      <c r="A2443" t="s">
        <v>7</v>
      </c>
      <c r="B2443">
        <v>234</v>
      </c>
      <c r="C2443" s="5">
        <v>34.000999999999998</v>
      </c>
      <c r="D2443" s="5">
        <v>76.503</v>
      </c>
      <c r="E2443">
        <v>25</v>
      </c>
      <c r="F2443">
        <v>0.252</v>
      </c>
    </row>
    <row r="2444" spans="1:6" x14ac:dyDescent="0.2">
      <c r="A2444" t="s">
        <v>37</v>
      </c>
      <c r="B2444">
        <v>216</v>
      </c>
      <c r="C2444" s="5">
        <v>42.35</v>
      </c>
      <c r="D2444" s="5">
        <v>80.55</v>
      </c>
      <c r="E2444">
        <v>25</v>
      </c>
      <c r="F2444">
        <v>0.36</v>
      </c>
    </row>
    <row r="2445" spans="1:6" x14ac:dyDescent="0.2">
      <c r="A2445" t="s">
        <v>37</v>
      </c>
      <c r="B2445">
        <v>197</v>
      </c>
      <c r="C2445" s="5">
        <v>29.433</v>
      </c>
      <c r="D2445" s="5">
        <v>80.417000000000002</v>
      </c>
      <c r="E2445">
        <v>25</v>
      </c>
      <c r="F2445">
        <v>0.37</v>
      </c>
    </row>
    <row r="2446" spans="1:6" x14ac:dyDescent="0.2">
      <c r="A2446" t="s">
        <v>37</v>
      </c>
      <c r="B2446">
        <v>196</v>
      </c>
      <c r="C2446" s="5">
        <v>29.516999999999999</v>
      </c>
      <c r="D2446" s="5">
        <v>80.733000000000004</v>
      </c>
      <c r="E2446">
        <v>25</v>
      </c>
      <c r="F2446">
        <v>0.46</v>
      </c>
    </row>
    <row r="2447" spans="1:6" x14ac:dyDescent="0.2">
      <c r="A2447" t="s">
        <v>36</v>
      </c>
      <c r="B2447">
        <v>48</v>
      </c>
      <c r="C2447" s="5">
        <v>0.44</v>
      </c>
      <c r="D2447" s="5">
        <v>84.04</v>
      </c>
      <c r="E2447">
        <v>25.027999999999999</v>
      </c>
      <c r="F2447">
        <v>-2.2200000000000002</v>
      </c>
    </row>
    <row r="2448" spans="1:6" x14ac:dyDescent="0.2">
      <c r="A2448" t="s">
        <v>35</v>
      </c>
      <c r="B2448">
        <v>110</v>
      </c>
      <c r="C2448" s="5">
        <v>-154</v>
      </c>
      <c r="D2448" s="5">
        <v>74.501000000000005</v>
      </c>
      <c r="E2448">
        <v>25.1</v>
      </c>
      <c r="F2448">
        <v>-3.48</v>
      </c>
    </row>
    <row r="2449" spans="1:6" x14ac:dyDescent="0.2">
      <c r="A2449" t="s">
        <v>35</v>
      </c>
      <c r="B2449">
        <v>166</v>
      </c>
      <c r="C2449" s="5">
        <v>-157.31</v>
      </c>
      <c r="D2449" s="5">
        <v>72.700999999999993</v>
      </c>
      <c r="E2449">
        <v>25.1</v>
      </c>
      <c r="F2449">
        <v>-2.3199999999999998</v>
      </c>
    </row>
    <row r="2450" spans="1:6" x14ac:dyDescent="0.2">
      <c r="A2450" t="s">
        <v>35</v>
      </c>
      <c r="B2450">
        <v>49</v>
      </c>
      <c r="C2450" s="5">
        <v>-177.88</v>
      </c>
      <c r="D2450" s="5">
        <v>75.451999999999998</v>
      </c>
      <c r="E2450">
        <v>25.1</v>
      </c>
      <c r="F2450">
        <v>-1.58</v>
      </c>
    </row>
    <row r="2451" spans="1:6" x14ac:dyDescent="0.2">
      <c r="A2451" t="s">
        <v>35</v>
      </c>
      <c r="B2451">
        <v>160</v>
      </c>
      <c r="C2451" s="5">
        <v>-153.83000000000001</v>
      </c>
      <c r="D2451" s="5">
        <v>71.86</v>
      </c>
      <c r="E2451">
        <v>25.1</v>
      </c>
      <c r="F2451">
        <v>-1.57</v>
      </c>
    </row>
    <row r="2452" spans="1:6" x14ac:dyDescent="0.2">
      <c r="A2452" t="s">
        <v>35</v>
      </c>
      <c r="B2452">
        <v>51</v>
      </c>
      <c r="C2452" s="5">
        <v>179.5</v>
      </c>
      <c r="D2452" s="5">
        <v>75.028999999999996</v>
      </c>
      <c r="E2452">
        <v>25.1</v>
      </c>
      <c r="F2452">
        <v>-1.42</v>
      </c>
    </row>
    <row r="2453" spans="1:6" x14ac:dyDescent="0.2">
      <c r="A2453" t="s">
        <v>36</v>
      </c>
      <c r="B2453">
        <v>23</v>
      </c>
      <c r="C2453" s="5">
        <v>145.52000000000001</v>
      </c>
      <c r="D2453" s="5">
        <v>88</v>
      </c>
      <c r="E2453">
        <v>25.126000000000001</v>
      </c>
      <c r="F2453">
        <v>-2.46</v>
      </c>
    </row>
    <row r="2454" spans="1:6" x14ac:dyDescent="0.2">
      <c r="A2454" t="s">
        <v>26</v>
      </c>
      <c r="B2454">
        <v>14</v>
      </c>
      <c r="C2454" s="5">
        <v>30.312999999999999</v>
      </c>
      <c r="D2454" s="5">
        <v>81.680000000000007</v>
      </c>
      <c r="E2454">
        <v>25.128</v>
      </c>
      <c r="F2454">
        <v>0</v>
      </c>
    </row>
    <row r="2455" spans="1:6" x14ac:dyDescent="0.2">
      <c r="A2455" t="s">
        <v>35</v>
      </c>
      <c r="B2455">
        <v>82</v>
      </c>
      <c r="C2455" s="5">
        <v>-163.34</v>
      </c>
      <c r="D2455" s="5">
        <v>75.498000000000005</v>
      </c>
      <c r="E2455">
        <v>25.2</v>
      </c>
      <c r="F2455">
        <v>-2.91</v>
      </c>
    </row>
    <row r="2456" spans="1:6" x14ac:dyDescent="0.2">
      <c r="A2456" t="s">
        <v>35</v>
      </c>
      <c r="B2456">
        <v>63</v>
      </c>
      <c r="C2456" s="5">
        <v>-165.75</v>
      </c>
      <c r="D2456" s="5">
        <v>74.998999999999995</v>
      </c>
      <c r="E2456">
        <v>25.2</v>
      </c>
      <c r="F2456">
        <v>-2.74</v>
      </c>
    </row>
    <row r="2457" spans="1:6" x14ac:dyDescent="0.2">
      <c r="A2457" t="s">
        <v>4</v>
      </c>
      <c r="B2457">
        <v>67</v>
      </c>
      <c r="C2457" s="5">
        <v>-146</v>
      </c>
      <c r="D2457" s="5">
        <v>72.001999999999995</v>
      </c>
      <c r="E2457">
        <v>25.2</v>
      </c>
      <c r="F2457">
        <v>-2.1779999999999999</v>
      </c>
    </row>
    <row r="2458" spans="1:6" x14ac:dyDescent="0.2">
      <c r="A2458" t="s">
        <v>35</v>
      </c>
      <c r="B2458">
        <v>41</v>
      </c>
      <c r="C2458" s="5">
        <v>-174</v>
      </c>
      <c r="D2458" s="5">
        <v>75.25</v>
      </c>
      <c r="E2458">
        <v>25.2</v>
      </c>
      <c r="F2458">
        <v>-2.16</v>
      </c>
    </row>
    <row r="2459" spans="1:6" x14ac:dyDescent="0.2">
      <c r="A2459" t="s">
        <v>35</v>
      </c>
      <c r="B2459">
        <v>83</v>
      </c>
      <c r="C2459" s="5">
        <v>-165.60001</v>
      </c>
      <c r="D2459" s="5">
        <v>76.183999999999997</v>
      </c>
      <c r="E2459">
        <v>25.2</v>
      </c>
      <c r="F2459">
        <v>-1.84</v>
      </c>
    </row>
    <row r="2460" spans="1:6" x14ac:dyDescent="0.2">
      <c r="A2460" t="s">
        <v>26</v>
      </c>
      <c r="B2460">
        <v>27</v>
      </c>
      <c r="C2460" s="5">
        <v>43.552999999999997</v>
      </c>
      <c r="D2460" s="5">
        <v>82.022000000000006</v>
      </c>
      <c r="E2460">
        <v>25.227</v>
      </c>
      <c r="F2460">
        <v>0.12</v>
      </c>
    </row>
    <row r="2461" spans="1:6" x14ac:dyDescent="0.2">
      <c r="A2461" t="s">
        <v>26</v>
      </c>
      <c r="B2461">
        <v>7</v>
      </c>
      <c r="C2461" s="5">
        <v>30.872</v>
      </c>
      <c r="D2461" s="5">
        <v>81.45</v>
      </c>
      <c r="E2461">
        <v>25.228000000000002</v>
      </c>
      <c r="F2461">
        <v>0.04</v>
      </c>
    </row>
    <row r="2462" spans="1:6" x14ac:dyDescent="0.2">
      <c r="A2462" t="s">
        <v>35</v>
      </c>
      <c r="B2462">
        <v>62</v>
      </c>
      <c r="C2462" s="5">
        <v>-166.91</v>
      </c>
      <c r="D2462" s="5">
        <v>75.165999999999997</v>
      </c>
      <c r="E2462">
        <v>25.3</v>
      </c>
      <c r="F2462">
        <v>-2.83</v>
      </c>
    </row>
    <row r="2463" spans="1:6" x14ac:dyDescent="0.2">
      <c r="A2463" t="s">
        <v>35</v>
      </c>
      <c r="B2463">
        <v>124</v>
      </c>
      <c r="C2463" s="5">
        <v>-162</v>
      </c>
      <c r="D2463" s="5">
        <v>75.007000000000005</v>
      </c>
      <c r="E2463">
        <v>25.3</v>
      </c>
      <c r="F2463">
        <v>-2.73</v>
      </c>
    </row>
    <row r="2464" spans="1:6" x14ac:dyDescent="0.2">
      <c r="A2464" t="s">
        <v>35</v>
      </c>
      <c r="B2464">
        <v>116</v>
      </c>
      <c r="C2464" s="5">
        <v>-154</v>
      </c>
      <c r="D2464" s="5">
        <v>73.501000000000005</v>
      </c>
      <c r="E2464">
        <v>25.3</v>
      </c>
      <c r="F2464">
        <v>-2.62</v>
      </c>
    </row>
    <row r="2465" spans="1:6" x14ac:dyDescent="0.2">
      <c r="A2465" t="s">
        <v>35</v>
      </c>
      <c r="B2465">
        <v>132</v>
      </c>
      <c r="C2465" s="5">
        <v>-167.08</v>
      </c>
      <c r="D2465" s="5">
        <v>74.459999999999994</v>
      </c>
      <c r="E2465">
        <v>25.3</v>
      </c>
      <c r="F2465">
        <v>-2.2200000000000002</v>
      </c>
    </row>
    <row r="2466" spans="1:6" x14ac:dyDescent="0.2">
      <c r="A2466" t="s">
        <v>35</v>
      </c>
      <c r="B2466">
        <v>78</v>
      </c>
      <c r="C2466" s="5">
        <v>-168.83</v>
      </c>
      <c r="D2466" s="5">
        <v>74.001999999999995</v>
      </c>
      <c r="E2466">
        <v>25.3</v>
      </c>
      <c r="F2466">
        <v>-2.19</v>
      </c>
    </row>
    <row r="2467" spans="1:6" x14ac:dyDescent="0.2">
      <c r="A2467" t="s">
        <v>35</v>
      </c>
      <c r="B2467">
        <v>90</v>
      </c>
      <c r="C2467" s="5">
        <v>-168.50998999999999</v>
      </c>
      <c r="D2467" s="5">
        <v>76.25</v>
      </c>
      <c r="E2467">
        <v>25.3</v>
      </c>
      <c r="F2467">
        <v>-2.13</v>
      </c>
    </row>
    <row r="2468" spans="1:6" x14ac:dyDescent="0.2">
      <c r="A2468" t="s">
        <v>36</v>
      </c>
      <c r="B2468">
        <v>58</v>
      </c>
      <c r="C2468" s="5">
        <v>16.46</v>
      </c>
      <c r="D2468" s="5">
        <v>81.86</v>
      </c>
      <c r="E2468">
        <v>25.326000000000001</v>
      </c>
      <c r="F2468">
        <v>-0.62</v>
      </c>
    </row>
    <row r="2469" spans="1:6" x14ac:dyDescent="0.2">
      <c r="A2469" t="s">
        <v>35</v>
      </c>
      <c r="B2469">
        <v>98</v>
      </c>
      <c r="C2469" s="5">
        <v>-161.66</v>
      </c>
      <c r="D2469" s="5">
        <v>75.917000000000002</v>
      </c>
      <c r="E2469">
        <v>25.4</v>
      </c>
      <c r="F2469">
        <v>-3.11</v>
      </c>
    </row>
    <row r="2470" spans="1:6" x14ac:dyDescent="0.2">
      <c r="A2470" t="s">
        <v>35</v>
      </c>
      <c r="B2470">
        <v>146</v>
      </c>
      <c r="C2470" s="5">
        <v>-159.66999999999999</v>
      </c>
      <c r="D2470" s="5">
        <v>73.066999999999993</v>
      </c>
      <c r="E2470">
        <v>25.4</v>
      </c>
      <c r="F2470">
        <v>-1.82</v>
      </c>
    </row>
    <row r="2471" spans="1:6" x14ac:dyDescent="0.2">
      <c r="A2471" t="s">
        <v>35</v>
      </c>
      <c r="B2471">
        <v>79</v>
      </c>
      <c r="C2471" s="5">
        <v>-169.99001000000001</v>
      </c>
      <c r="D2471" s="5">
        <v>74.331000000000003</v>
      </c>
      <c r="E2471">
        <v>25.5</v>
      </c>
      <c r="F2471">
        <v>-1.24</v>
      </c>
    </row>
    <row r="2472" spans="1:6" x14ac:dyDescent="0.2">
      <c r="A2472" t="s">
        <v>4</v>
      </c>
      <c r="B2472">
        <v>139</v>
      </c>
      <c r="C2472" s="5">
        <v>-166.97</v>
      </c>
      <c r="D2472" s="5">
        <v>75.725999999999999</v>
      </c>
      <c r="E2472">
        <v>25.6</v>
      </c>
      <c r="F2472">
        <v>-2.8650000000000002</v>
      </c>
    </row>
    <row r="2473" spans="1:6" x14ac:dyDescent="0.2">
      <c r="A2473" t="s">
        <v>13</v>
      </c>
      <c r="B2473">
        <v>24025</v>
      </c>
      <c r="C2473" s="5">
        <v>-150</v>
      </c>
      <c r="D2473" s="5">
        <v>75.001000000000005</v>
      </c>
      <c r="E2473">
        <v>26</v>
      </c>
      <c r="F2473">
        <v>-3.7120000000000002</v>
      </c>
    </row>
    <row r="2474" spans="1:6" x14ac:dyDescent="0.2">
      <c r="A2474" t="s">
        <v>7</v>
      </c>
      <c r="B2474">
        <v>335</v>
      </c>
      <c r="C2474" s="5">
        <v>-139.36000000000001</v>
      </c>
      <c r="D2474" s="5">
        <v>86.364000000000004</v>
      </c>
      <c r="E2474">
        <v>26</v>
      </c>
      <c r="F2474">
        <v>-3.5209999999999999</v>
      </c>
    </row>
    <row r="2475" spans="1:6" x14ac:dyDescent="0.2">
      <c r="A2475" t="s">
        <v>32</v>
      </c>
      <c r="B2475">
        <v>65</v>
      </c>
      <c r="C2475" s="5">
        <v>-139.99600000000001</v>
      </c>
      <c r="D2475" s="5">
        <v>70.573300000000003</v>
      </c>
      <c r="E2475">
        <v>26</v>
      </c>
      <c r="F2475">
        <v>-3.5</v>
      </c>
    </row>
    <row r="2476" spans="1:6" x14ac:dyDescent="0.2">
      <c r="A2476" t="s">
        <v>11</v>
      </c>
      <c r="B2476">
        <v>26036</v>
      </c>
      <c r="C2476" s="5">
        <v>-121.03</v>
      </c>
      <c r="D2476" s="5">
        <v>70.584000000000003</v>
      </c>
      <c r="E2476">
        <v>26</v>
      </c>
      <c r="F2476">
        <v>-3.42</v>
      </c>
    </row>
    <row r="2477" spans="1:6" x14ac:dyDescent="0.2">
      <c r="A2477" t="s">
        <v>17</v>
      </c>
      <c r="B2477">
        <v>17</v>
      </c>
      <c r="C2477" s="5">
        <v>-158.49001000000001</v>
      </c>
      <c r="D2477" s="5">
        <v>72.850999999999999</v>
      </c>
      <c r="E2477">
        <v>26</v>
      </c>
      <c r="F2477">
        <v>-3.31</v>
      </c>
    </row>
    <row r="2478" spans="1:6" x14ac:dyDescent="0.2">
      <c r="A2478" t="s">
        <v>11</v>
      </c>
      <c r="B2478">
        <v>26052</v>
      </c>
      <c r="C2478" s="5">
        <v>-126.47</v>
      </c>
      <c r="D2478" s="5">
        <v>70.944999999999993</v>
      </c>
      <c r="E2478">
        <v>26</v>
      </c>
      <c r="F2478">
        <v>-3.3</v>
      </c>
    </row>
    <row r="2479" spans="1:6" x14ac:dyDescent="0.2">
      <c r="A2479" t="s">
        <v>5</v>
      </c>
      <c r="B2479">
        <v>14012</v>
      </c>
      <c r="C2479" s="5">
        <v>-158.83000000000001</v>
      </c>
      <c r="D2479" s="5">
        <v>73.995000000000005</v>
      </c>
      <c r="E2479">
        <v>26</v>
      </c>
      <c r="F2479">
        <v>-3.2519999999999998</v>
      </c>
    </row>
    <row r="2480" spans="1:6" x14ac:dyDescent="0.2">
      <c r="A2480" t="s">
        <v>5</v>
      </c>
      <c r="B2480">
        <v>14011</v>
      </c>
      <c r="C2480" s="5">
        <v>-158.02000000000001</v>
      </c>
      <c r="D2480" s="5">
        <v>74.492000000000004</v>
      </c>
      <c r="E2480">
        <v>26</v>
      </c>
      <c r="F2480">
        <v>-3.22</v>
      </c>
    </row>
    <row r="2481" spans="1:6" x14ac:dyDescent="0.2">
      <c r="A2481" t="s">
        <v>17</v>
      </c>
      <c r="B2481">
        <v>14</v>
      </c>
      <c r="C2481" s="5">
        <v>-158.14999</v>
      </c>
      <c r="D2481" s="5">
        <v>73.099000000000004</v>
      </c>
      <c r="E2481">
        <v>26</v>
      </c>
      <c r="F2481">
        <v>-3.19</v>
      </c>
    </row>
    <row r="2482" spans="1:6" x14ac:dyDescent="0.2">
      <c r="A2482" t="s">
        <v>14</v>
      </c>
      <c r="B2482">
        <v>124</v>
      </c>
      <c r="C2482" s="5">
        <v>-170.27</v>
      </c>
      <c r="D2482" s="5">
        <v>75.513000000000005</v>
      </c>
      <c r="E2482">
        <v>26</v>
      </c>
      <c r="F2482">
        <v>-3.16</v>
      </c>
    </row>
    <row r="2483" spans="1:6" x14ac:dyDescent="0.2">
      <c r="A2483" t="s">
        <v>32</v>
      </c>
      <c r="B2483">
        <v>64</v>
      </c>
      <c r="C2483" s="5">
        <v>-140.024</v>
      </c>
      <c r="D2483" s="5">
        <v>70.998699999999999</v>
      </c>
      <c r="E2483">
        <v>26</v>
      </c>
      <c r="F2483">
        <v>-3.15</v>
      </c>
    </row>
    <row r="2484" spans="1:6" x14ac:dyDescent="0.2">
      <c r="A2484" t="s">
        <v>38</v>
      </c>
      <c r="B2484">
        <v>16044</v>
      </c>
      <c r="C2484" s="5">
        <v>-143.50998999999999</v>
      </c>
      <c r="D2484" s="5">
        <v>77.323999999999998</v>
      </c>
      <c r="E2484">
        <v>26</v>
      </c>
      <c r="F2484">
        <v>-3.0350000000000001</v>
      </c>
    </row>
    <row r="2485" spans="1:6" x14ac:dyDescent="0.2">
      <c r="A2485" t="s">
        <v>13</v>
      </c>
      <c r="B2485">
        <v>24014</v>
      </c>
      <c r="C2485" s="5">
        <v>-140</v>
      </c>
      <c r="D2485" s="5">
        <v>70.998999999999995</v>
      </c>
      <c r="E2485">
        <v>26</v>
      </c>
      <c r="F2485">
        <v>-3.0289999999999999</v>
      </c>
    </row>
    <row r="2486" spans="1:6" x14ac:dyDescent="0.2">
      <c r="A2486" t="s">
        <v>5</v>
      </c>
      <c r="B2486">
        <v>14035</v>
      </c>
      <c r="C2486" s="5">
        <v>-139.83000000000001</v>
      </c>
      <c r="D2486" s="5">
        <v>76.063000000000002</v>
      </c>
      <c r="E2486">
        <v>26</v>
      </c>
      <c r="F2486">
        <v>-3.0070000000000001</v>
      </c>
    </row>
    <row r="2487" spans="1:6" x14ac:dyDescent="0.2">
      <c r="A2487" t="s">
        <v>5</v>
      </c>
      <c r="B2487">
        <v>14033</v>
      </c>
      <c r="C2487" s="5">
        <v>-140.00998999999999</v>
      </c>
      <c r="D2487" s="5">
        <v>75.001000000000005</v>
      </c>
      <c r="E2487">
        <v>26</v>
      </c>
      <c r="F2487">
        <v>-3.0019999999999998</v>
      </c>
    </row>
    <row r="2488" spans="1:6" x14ac:dyDescent="0.2">
      <c r="A2488" t="s">
        <v>17</v>
      </c>
      <c r="B2488">
        <v>35</v>
      </c>
      <c r="C2488" s="5">
        <v>-155.05000000000001</v>
      </c>
      <c r="D2488" s="5">
        <v>72.183999999999997</v>
      </c>
      <c r="E2488">
        <v>26</v>
      </c>
      <c r="F2488">
        <v>-3</v>
      </c>
    </row>
    <row r="2489" spans="1:6" x14ac:dyDescent="0.2">
      <c r="A2489" t="s">
        <v>33</v>
      </c>
      <c r="B2489">
        <v>15006</v>
      </c>
      <c r="C2489" s="5">
        <v>-131.82001</v>
      </c>
      <c r="D2489" s="5">
        <v>71.769000000000005</v>
      </c>
      <c r="E2489">
        <v>26</v>
      </c>
      <c r="F2489">
        <v>-2.9971000000000001</v>
      </c>
    </row>
    <row r="2490" spans="1:6" x14ac:dyDescent="0.2">
      <c r="A2490" t="s">
        <v>11</v>
      </c>
      <c r="B2490">
        <v>26051</v>
      </c>
      <c r="C2490" s="5">
        <v>-125.8</v>
      </c>
      <c r="D2490" s="5">
        <v>71.117999999999995</v>
      </c>
      <c r="E2490">
        <v>26</v>
      </c>
      <c r="F2490">
        <v>-2.98</v>
      </c>
    </row>
    <row r="2491" spans="1:6" x14ac:dyDescent="0.2">
      <c r="A2491" t="s">
        <v>5</v>
      </c>
      <c r="B2491">
        <v>14037</v>
      </c>
      <c r="C2491" s="5">
        <v>-136.91</v>
      </c>
      <c r="D2491" s="5">
        <v>73.498000000000005</v>
      </c>
      <c r="E2491">
        <v>26</v>
      </c>
      <c r="F2491">
        <v>-2.9609999999999999</v>
      </c>
    </row>
    <row r="2492" spans="1:6" x14ac:dyDescent="0.2">
      <c r="A2492" t="s">
        <v>33</v>
      </c>
      <c r="B2492">
        <v>15016</v>
      </c>
      <c r="C2492" s="5">
        <v>-149.99001000000001</v>
      </c>
      <c r="D2492" s="5">
        <v>73.001999999999995</v>
      </c>
      <c r="E2492">
        <v>26</v>
      </c>
      <c r="F2492">
        <v>-2.9113000000000002</v>
      </c>
    </row>
    <row r="2493" spans="1:6" x14ac:dyDescent="0.2">
      <c r="A2493" t="s">
        <v>18</v>
      </c>
      <c r="B2493">
        <v>27</v>
      </c>
      <c r="C2493" s="5">
        <v>-158.44</v>
      </c>
      <c r="D2493" s="5">
        <v>72.733000000000004</v>
      </c>
      <c r="E2493">
        <v>26</v>
      </c>
      <c r="F2493">
        <v>-2.91</v>
      </c>
    </row>
    <row r="2494" spans="1:6" x14ac:dyDescent="0.2">
      <c r="A2494" t="s">
        <v>18</v>
      </c>
      <c r="B2494">
        <v>29</v>
      </c>
      <c r="C2494" s="5">
        <v>-158.22</v>
      </c>
      <c r="D2494" s="5">
        <v>72.881</v>
      </c>
      <c r="E2494">
        <v>26</v>
      </c>
      <c r="F2494">
        <v>-2.91</v>
      </c>
    </row>
    <row r="2495" spans="1:6" x14ac:dyDescent="0.2">
      <c r="A2495" t="s">
        <v>40</v>
      </c>
      <c r="B2495">
        <v>602</v>
      </c>
      <c r="C2495" s="5">
        <v>-61.387999999999998</v>
      </c>
      <c r="D2495" s="5">
        <v>82.111000000000004</v>
      </c>
      <c r="E2495">
        <v>26</v>
      </c>
      <c r="F2495">
        <v>-2.83</v>
      </c>
    </row>
    <row r="2496" spans="1:6" x14ac:dyDescent="0.2">
      <c r="A2496" t="s">
        <v>5</v>
      </c>
      <c r="B2496">
        <v>14020</v>
      </c>
      <c r="C2496" s="5">
        <v>-150.10001</v>
      </c>
      <c r="D2496" s="5">
        <v>80.019000000000005</v>
      </c>
      <c r="E2496">
        <v>26</v>
      </c>
      <c r="F2496">
        <v>-2.673</v>
      </c>
    </row>
    <row r="2497" spans="1:6" x14ac:dyDescent="0.2">
      <c r="A2497" t="s">
        <v>33</v>
      </c>
      <c r="B2497">
        <v>15036</v>
      </c>
      <c r="C2497" s="5">
        <v>-139.78998999999999</v>
      </c>
      <c r="D2497" s="5">
        <v>75.998000000000005</v>
      </c>
      <c r="E2497">
        <v>26</v>
      </c>
      <c r="F2497">
        <v>-2.6541000000000001</v>
      </c>
    </row>
    <row r="2498" spans="1:6" x14ac:dyDescent="0.2">
      <c r="A2498" t="s">
        <v>18</v>
      </c>
      <c r="B2498">
        <v>17</v>
      </c>
      <c r="C2498" s="5">
        <v>-153.30000000000001</v>
      </c>
      <c r="D2498" s="5">
        <v>72.507000000000005</v>
      </c>
      <c r="E2498">
        <v>26</v>
      </c>
      <c r="F2498">
        <v>-2.4700000000000002</v>
      </c>
    </row>
    <row r="2499" spans="1:6" x14ac:dyDescent="0.2">
      <c r="A2499" t="s">
        <v>40</v>
      </c>
      <c r="B2499">
        <v>411</v>
      </c>
      <c r="C2499" s="5">
        <v>-67.816010000000006</v>
      </c>
      <c r="D2499" s="5">
        <v>80.42</v>
      </c>
      <c r="E2499">
        <v>26</v>
      </c>
      <c r="F2499">
        <v>-2.44</v>
      </c>
    </row>
    <row r="2500" spans="1:6" x14ac:dyDescent="0.2">
      <c r="A2500" t="s">
        <v>6</v>
      </c>
      <c r="B2500">
        <v>10020</v>
      </c>
      <c r="C2500" s="5">
        <v>-73.278989999999993</v>
      </c>
      <c r="D2500" s="5">
        <v>78.400000000000006</v>
      </c>
      <c r="E2500">
        <v>26</v>
      </c>
      <c r="F2500">
        <v>-2.3839999999999999</v>
      </c>
    </row>
    <row r="2501" spans="1:6" x14ac:dyDescent="0.2">
      <c r="A2501" t="s">
        <v>14</v>
      </c>
      <c r="B2501">
        <v>126</v>
      </c>
      <c r="C2501" s="5">
        <v>-171.16</v>
      </c>
      <c r="D2501" s="5">
        <v>75.88</v>
      </c>
      <c r="E2501">
        <v>26</v>
      </c>
      <c r="F2501">
        <v>-2.2999999999999998</v>
      </c>
    </row>
    <row r="2502" spans="1:6" x14ac:dyDescent="0.2">
      <c r="A2502" t="s">
        <v>14</v>
      </c>
      <c r="B2502">
        <v>9</v>
      </c>
      <c r="C2502" s="5">
        <v>-175.22</v>
      </c>
      <c r="D2502" s="5">
        <v>76.48</v>
      </c>
      <c r="E2502">
        <v>26</v>
      </c>
      <c r="F2502">
        <v>-2.23</v>
      </c>
    </row>
    <row r="2503" spans="1:6" x14ac:dyDescent="0.2">
      <c r="A2503" t="s">
        <v>6</v>
      </c>
      <c r="B2503">
        <v>10008</v>
      </c>
      <c r="C2503" s="5">
        <v>-60.359009999999998</v>
      </c>
      <c r="D2503" s="5">
        <v>66.614000000000004</v>
      </c>
      <c r="E2503">
        <v>26</v>
      </c>
      <c r="F2503">
        <v>-2.21</v>
      </c>
    </row>
    <row r="2504" spans="1:6" x14ac:dyDescent="0.2">
      <c r="A2504" t="s">
        <v>33</v>
      </c>
      <c r="B2504">
        <v>15013</v>
      </c>
      <c r="C2504" s="5">
        <v>-151.49001000000001</v>
      </c>
      <c r="D2504" s="5">
        <v>71.623999999999995</v>
      </c>
      <c r="E2504">
        <v>26</v>
      </c>
      <c r="F2504">
        <v>-2.1802000000000001</v>
      </c>
    </row>
    <row r="2505" spans="1:6" x14ac:dyDescent="0.2">
      <c r="A2505" t="s">
        <v>40</v>
      </c>
      <c r="B2505">
        <v>407</v>
      </c>
      <c r="C2505" s="5">
        <v>-68.32199</v>
      </c>
      <c r="D2505" s="5">
        <v>80.486999999999995</v>
      </c>
      <c r="E2505">
        <v>26</v>
      </c>
      <c r="F2505">
        <v>-2.17</v>
      </c>
    </row>
    <row r="2506" spans="1:6" x14ac:dyDescent="0.2">
      <c r="A2506" t="s">
        <v>27</v>
      </c>
      <c r="B2506">
        <v>11</v>
      </c>
      <c r="C2506" s="5">
        <v>-58.378999999999998</v>
      </c>
      <c r="D2506" s="5">
        <v>66.935299999999998</v>
      </c>
      <c r="E2506">
        <v>26</v>
      </c>
      <c r="F2506">
        <v>-2.17</v>
      </c>
    </row>
    <row r="2507" spans="1:6" x14ac:dyDescent="0.2">
      <c r="A2507" t="s">
        <v>40</v>
      </c>
      <c r="B2507">
        <v>409</v>
      </c>
      <c r="C2507" s="5">
        <v>-68.039000000000001</v>
      </c>
      <c r="D2507" s="5">
        <v>80.462000000000003</v>
      </c>
      <c r="E2507">
        <v>26</v>
      </c>
      <c r="F2507">
        <v>-2.08</v>
      </c>
    </row>
    <row r="2508" spans="1:6" x14ac:dyDescent="0.2">
      <c r="A2508" t="s">
        <v>14</v>
      </c>
      <c r="B2508">
        <v>63</v>
      </c>
      <c r="C2508" s="5">
        <v>-157.03998999999999</v>
      </c>
      <c r="D2508" s="5">
        <v>78.882000000000005</v>
      </c>
      <c r="E2508">
        <v>26</v>
      </c>
      <c r="F2508">
        <v>-2.0299999999999998</v>
      </c>
    </row>
    <row r="2509" spans="1:6" x14ac:dyDescent="0.2">
      <c r="A2509" t="s">
        <v>25</v>
      </c>
      <c r="B2509">
        <v>20</v>
      </c>
      <c r="C2509" s="5">
        <v>-62.768189999999997</v>
      </c>
      <c r="D2509" s="5">
        <v>67.624799999999993</v>
      </c>
      <c r="E2509">
        <v>26</v>
      </c>
      <c r="F2509">
        <v>-2.02</v>
      </c>
    </row>
    <row r="2510" spans="1:6" x14ac:dyDescent="0.2">
      <c r="A2510" t="s">
        <v>12</v>
      </c>
      <c r="B2510">
        <v>29</v>
      </c>
      <c r="C2510" s="5">
        <v>-60.036709999999999</v>
      </c>
      <c r="D2510" s="5">
        <v>66.759799999999998</v>
      </c>
      <c r="E2510">
        <v>26</v>
      </c>
      <c r="F2510">
        <v>-2.02</v>
      </c>
    </row>
    <row r="2511" spans="1:6" x14ac:dyDescent="0.2">
      <c r="A2511" t="s">
        <v>12</v>
      </c>
      <c r="B2511">
        <v>27</v>
      </c>
      <c r="C2511" s="5">
        <v>-60.480499999999999</v>
      </c>
      <c r="D2511" s="5">
        <v>66.732299999999995</v>
      </c>
      <c r="E2511">
        <v>26</v>
      </c>
      <c r="F2511">
        <v>-1.95</v>
      </c>
    </row>
    <row r="2512" spans="1:6" x14ac:dyDescent="0.2">
      <c r="A2512" t="s">
        <v>12</v>
      </c>
      <c r="B2512">
        <v>41</v>
      </c>
      <c r="C2512" s="5">
        <v>-61.487789999999997</v>
      </c>
      <c r="D2512" s="5">
        <v>68.179299999999998</v>
      </c>
      <c r="E2512">
        <v>26</v>
      </c>
      <c r="F2512">
        <v>-1.95</v>
      </c>
    </row>
    <row r="2513" spans="1:6" x14ac:dyDescent="0.2">
      <c r="A2513" t="s">
        <v>25</v>
      </c>
      <c r="B2513">
        <v>18</v>
      </c>
      <c r="C2513" s="5">
        <v>-60.97101</v>
      </c>
      <c r="D2513" s="5">
        <v>66.669499999999999</v>
      </c>
      <c r="E2513">
        <v>26</v>
      </c>
      <c r="F2513">
        <v>-1.94</v>
      </c>
    </row>
    <row r="2514" spans="1:6" x14ac:dyDescent="0.2">
      <c r="A2514" t="s">
        <v>12</v>
      </c>
      <c r="B2514">
        <v>25</v>
      </c>
      <c r="C2514" s="5">
        <v>-60.973509999999997</v>
      </c>
      <c r="D2514" s="5">
        <v>66.674499999999995</v>
      </c>
      <c r="E2514">
        <v>26</v>
      </c>
      <c r="F2514">
        <v>-1.94</v>
      </c>
    </row>
    <row r="2515" spans="1:6" x14ac:dyDescent="0.2">
      <c r="A2515" t="s">
        <v>14</v>
      </c>
      <c r="B2515">
        <v>7</v>
      </c>
      <c r="C2515" s="5">
        <v>-169.28</v>
      </c>
      <c r="D2515" s="5">
        <v>76.227000000000004</v>
      </c>
      <c r="E2515">
        <v>26</v>
      </c>
      <c r="F2515">
        <v>-1.91</v>
      </c>
    </row>
    <row r="2516" spans="1:6" x14ac:dyDescent="0.2">
      <c r="A2516" t="s">
        <v>25</v>
      </c>
      <c r="B2516">
        <v>16</v>
      </c>
      <c r="C2516" s="5">
        <v>-60.811799999999998</v>
      </c>
      <c r="D2516" s="5">
        <v>66.691800000000001</v>
      </c>
      <c r="E2516">
        <v>26</v>
      </c>
      <c r="F2516">
        <v>-1.9</v>
      </c>
    </row>
    <row r="2517" spans="1:6" x14ac:dyDescent="0.2">
      <c r="A2517" t="s">
        <v>25</v>
      </c>
      <c r="B2517">
        <v>25</v>
      </c>
      <c r="C2517" s="5">
        <v>-61.488799999999998</v>
      </c>
      <c r="D2517" s="5">
        <v>68.177199999999999</v>
      </c>
      <c r="E2517">
        <v>26</v>
      </c>
      <c r="F2517">
        <v>-1.87</v>
      </c>
    </row>
    <row r="2518" spans="1:6" x14ac:dyDescent="0.2">
      <c r="A2518" t="s">
        <v>25</v>
      </c>
      <c r="B2518">
        <v>15</v>
      </c>
      <c r="C2518" s="5">
        <v>-60.482210000000002</v>
      </c>
      <c r="D2518" s="5">
        <v>66.729500000000002</v>
      </c>
      <c r="E2518">
        <v>26</v>
      </c>
      <c r="F2518">
        <v>-1.85</v>
      </c>
    </row>
    <row r="2519" spans="1:6" x14ac:dyDescent="0.2">
      <c r="A2519" t="s">
        <v>12</v>
      </c>
      <c r="B2519">
        <v>38</v>
      </c>
      <c r="C2519" s="5">
        <v>-62.209989999999998</v>
      </c>
      <c r="D2519" s="5">
        <v>67.849999999999994</v>
      </c>
      <c r="E2519">
        <v>26</v>
      </c>
      <c r="F2519">
        <v>-1.84</v>
      </c>
    </row>
    <row r="2520" spans="1:6" x14ac:dyDescent="0.2">
      <c r="A2520" t="s">
        <v>25</v>
      </c>
      <c r="B2520">
        <v>11</v>
      </c>
      <c r="C2520" s="5">
        <v>-58.377690000000001</v>
      </c>
      <c r="D2520" s="5">
        <v>66.933800000000005</v>
      </c>
      <c r="E2520">
        <v>26</v>
      </c>
      <c r="F2520">
        <v>-1.83</v>
      </c>
    </row>
    <row r="2521" spans="1:6" x14ac:dyDescent="0.2">
      <c r="A2521" t="s">
        <v>12</v>
      </c>
      <c r="B2521">
        <v>20</v>
      </c>
      <c r="C2521" s="5">
        <v>-58.377290000000002</v>
      </c>
      <c r="D2521" s="5">
        <v>66.933499999999995</v>
      </c>
      <c r="E2521">
        <v>26</v>
      </c>
      <c r="F2521">
        <v>-1.78</v>
      </c>
    </row>
    <row r="2522" spans="1:6" x14ac:dyDescent="0.2">
      <c r="A2522" t="s">
        <v>12</v>
      </c>
      <c r="B2522">
        <v>21</v>
      </c>
      <c r="C2522" s="5">
        <v>-59.054690000000001</v>
      </c>
      <c r="D2522" s="5">
        <v>66.852500000000006</v>
      </c>
      <c r="E2522">
        <v>26</v>
      </c>
      <c r="F2522">
        <v>-1.75</v>
      </c>
    </row>
    <row r="2523" spans="1:6" x14ac:dyDescent="0.2">
      <c r="A2523" t="s">
        <v>40</v>
      </c>
      <c r="B2523">
        <v>203</v>
      </c>
      <c r="C2523" s="5">
        <v>-66.995999999999995</v>
      </c>
      <c r="D2523" s="5">
        <v>73.382000000000005</v>
      </c>
      <c r="E2523">
        <v>26</v>
      </c>
      <c r="F2523">
        <v>-1.72</v>
      </c>
    </row>
    <row r="2524" spans="1:6" x14ac:dyDescent="0.2">
      <c r="A2524" t="s">
        <v>27</v>
      </c>
      <c r="B2524">
        <v>28</v>
      </c>
      <c r="C2524" s="5">
        <v>-61.48471</v>
      </c>
      <c r="D2524" s="5">
        <v>68.177999999999997</v>
      </c>
      <c r="E2524">
        <v>26</v>
      </c>
      <c r="F2524">
        <v>-1.72</v>
      </c>
    </row>
    <row r="2525" spans="1:6" x14ac:dyDescent="0.2">
      <c r="A2525" t="s">
        <v>25</v>
      </c>
      <c r="B2525">
        <v>10</v>
      </c>
      <c r="C2525" s="5">
        <v>-57.662509999999997</v>
      </c>
      <c r="D2525" s="5">
        <v>66.974299999999999</v>
      </c>
      <c r="E2525">
        <v>26</v>
      </c>
      <c r="F2525">
        <v>-1.69</v>
      </c>
    </row>
    <row r="2526" spans="1:6" x14ac:dyDescent="0.2">
      <c r="A2526" t="s">
        <v>27</v>
      </c>
      <c r="B2526">
        <v>13</v>
      </c>
      <c r="C2526" s="5">
        <v>-59.622709999999998</v>
      </c>
      <c r="D2526" s="5">
        <v>66.8262</v>
      </c>
      <c r="E2526">
        <v>26</v>
      </c>
      <c r="F2526">
        <v>-1.65</v>
      </c>
    </row>
    <row r="2527" spans="1:6" x14ac:dyDescent="0.2">
      <c r="A2527" t="s">
        <v>27</v>
      </c>
      <c r="B2527">
        <v>12</v>
      </c>
      <c r="C2527" s="5">
        <v>-59.060789999999997</v>
      </c>
      <c r="D2527" s="5">
        <v>66.849299999999999</v>
      </c>
      <c r="E2527">
        <v>26</v>
      </c>
      <c r="F2527">
        <v>-1.64</v>
      </c>
    </row>
    <row r="2528" spans="1:6" x14ac:dyDescent="0.2">
      <c r="A2528" t="s">
        <v>18</v>
      </c>
      <c r="B2528">
        <v>14</v>
      </c>
      <c r="C2528" s="5">
        <v>-155.02000000000001</v>
      </c>
      <c r="D2528" s="5">
        <v>71.828999999999994</v>
      </c>
      <c r="E2528">
        <v>26</v>
      </c>
      <c r="F2528">
        <v>-1.63</v>
      </c>
    </row>
    <row r="2529" spans="1:6" x14ac:dyDescent="0.2">
      <c r="A2529" t="s">
        <v>40</v>
      </c>
      <c r="B2529">
        <v>102</v>
      </c>
      <c r="C2529" s="5">
        <v>-68.005979999999994</v>
      </c>
      <c r="D2529" s="5">
        <v>72.753</v>
      </c>
      <c r="E2529">
        <v>26</v>
      </c>
      <c r="F2529">
        <v>-1.6</v>
      </c>
    </row>
    <row r="2530" spans="1:6" x14ac:dyDescent="0.2">
      <c r="A2530" t="s">
        <v>27</v>
      </c>
      <c r="B2530">
        <v>16</v>
      </c>
      <c r="C2530" s="5">
        <v>-60.807189999999999</v>
      </c>
      <c r="D2530" s="5">
        <v>66.691699999999997</v>
      </c>
      <c r="E2530">
        <v>26</v>
      </c>
      <c r="F2530">
        <v>-1.6</v>
      </c>
    </row>
    <row r="2531" spans="1:6" x14ac:dyDescent="0.2">
      <c r="A2531" t="s">
        <v>7</v>
      </c>
      <c r="B2531">
        <v>371</v>
      </c>
      <c r="C2531" s="5">
        <v>102.74</v>
      </c>
      <c r="D2531" s="5">
        <v>84.653000000000006</v>
      </c>
      <c r="E2531">
        <v>26</v>
      </c>
      <c r="F2531">
        <v>-1.548</v>
      </c>
    </row>
    <row r="2532" spans="1:6" x14ac:dyDescent="0.2">
      <c r="A2532" t="s">
        <v>27</v>
      </c>
      <c r="B2532">
        <v>27</v>
      </c>
      <c r="C2532" s="5">
        <v>-61.771000000000001</v>
      </c>
      <c r="D2532" s="5">
        <v>68.048000000000002</v>
      </c>
      <c r="E2532">
        <v>26</v>
      </c>
      <c r="F2532">
        <v>-1.49</v>
      </c>
    </row>
    <row r="2533" spans="1:6" x14ac:dyDescent="0.2">
      <c r="A2533" t="s">
        <v>25</v>
      </c>
      <c r="B2533">
        <v>28</v>
      </c>
      <c r="C2533" s="5">
        <v>-60.153689999999997</v>
      </c>
      <c r="D2533" s="5">
        <v>68.438000000000002</v>
      </c>
      <c r="E2533">
        <v>26</v>
      </c>
      <c r="F2533">
        <v>-1.42</v>
      </c>
    </row>
    <row r="2534" spans="1:6" x14ac:dyDescent="0.2">
      <c r="A2534" t="s">
        <v>27</v>
      </c>
      <c r="B2534">
        <v>14</v>
      </c>
      <c r="C2534" s="5">
        <v>-60.070309999999999</v>
      </c>
      <c r="D2534" s="5">
        <v>66.760800000000003</v>
      </c>
      <c r="E2534">
        <v>26</v>
      </c>
      <c r="F2534">
        <v>-1.32</v>
      </c>
    </row>
    <row r="2535" spans="1:6" x14ac:dyDescent="0.2">
      <c r="A2535" t="s">
        <v>25</v>
      </c>
      <c r="B2535">
        <v>30</v>
      </c>
      <c r="C2535" s="5">
        <v>-59.690489999999997</v>
      </c>
      <c r="D2535" s="5">
        <v>68.498199999999997</v>
      </c>
      <c r="E2535">
        <v>26</v>
      </c>
      <c r="F2535">
        <v>-1.28</v>
      </c>
    </row>
    <row r="2536" spans="1:6" x14ac:dyDescent="0.2">
      <c r="A2536" t="s">
        <v>12</v>
      </c>
      <c r="B2536">
        <v>48</v>
      </c>
      <c r="C2536" s="5">
        <v>-59.692019999999999</v>
      </c>
      <c r="D2536" s="5">
        <v>68.496700000000004</v>
      </c>
      <c r="E2536">
        <v>26</v>
      </c>
      <c r="F2536">
        <v>-1.23</v>
      </c>
    </row>
    <row r="2537" spans="1:6" x14ac:dyDescent="0.2">
      <c r="A2537" t="s">
        <v>27</v>
      </c>
      <c r="B2537">
        <v>39</v>
      </c>
      <c r="C2537" s="5">
        <v>-56.993189999999998</v>
      </c>
      <c r="D2537" s="5">
        <v>68.8322</v>
      </c>
      <c r="E2537">
        <v>26</v>
      </c>
      <c r="F2537">
        <v>-1.1599999999999999</v>
      </c>
    </row>
    <row r="2538" spans="1:6" x14ac:dyDescent="0.2">
      <c r="A2538" t="s">
        <v>25</v>
      </c>
      <c r="B2538">
        <v>32</v>
      </c>
      <c r="C2538" s="5">
        <v>-59.343200000000003</v>
      </c>
      <c r="D2538" s="5">
        <v>68.539000000000001</v>
      </c>
      <c r="E2538">
        <v>26</v>
      </c>
      <c r="F2538">
        <v>-1.1399999999999999</v>
      </c>
    </row>
    <row r="2539" spans="1:6" x14ac:dyDescent="0.2">
      <c r="A2539" t="s">
        <v>12</v>
      </c>
      <c r="B2539">
        <v>5</v>
      </c>
      <c r="C2539" s="5">
        <v>-52.912689999999998</v>
      </c>
      <c r="D2539" s="5">
        <v>69.104500000000002</v>
      </c>
      <c r="E2539">
        <v>26</v>
      </c>
      <c r="F2539">
        <v>-0.98</v>
      </c>
    </row>
    <row r="2540" spans="1:6" x14ac:dyDescent="0.2">
      <c r="A2540" t="s">
        <v>25</v>
      </c>
      <c r="B2540">
        <v>34</v>
      </c>
      <c r="C2540" s="5">
        <v>-58.400210000000001</v>
      </c>
      <c r="D2540" s="5">
        <v>68.656199999999998</v>
      </c>
      <c r="E2540">
        <v>26</v>
      </c>
      <c r="F2540">
        <v>-0.93</v>
      </c>
    </row>
    <row r="2541" spans="1:6" x14ac:dyDescent="0.2">
      <c r="A2541" t="s">
        <v>12</v>
      </c>
      <c r="B2541">
        <v>6</v>
      </c>
      <c r="C2541" s="5">
        <v>-52.987000000000002</v>
      </c>
      <c r="D2541" s="5">
        <v>69.211699999999993</v>
      </c>
      <c r="E2541">
        <v>26</v>
      </c>
      <c r="F2541">
        <v>-0.88</v>
      </c>
    </row>
    <row r="2542" spans="1:6" x14ac:dyDescent="0.2">
      <c r="A2542" t="s">
        <v>12</v>
      </c>
      <c r="B2542">
        <v>18</v>
      </c>
      <c r="C2542" s="5">
        <v>-57.358310000000003</v>
      </c>
      <c r="D2542" s="5">
        <v>67.012699999999995</v>
      </c>
      <c r="E2542">
        <v>26</v>
      </c>
      <c r="F2542">
        <v>-0.87</v>
      </c>
    </row>
    <row r="2543" spans="1:6" x14ac:dyDescent="0.2">
      <c r="A2543" t="s">
        <v>25</v>
      </c>
      <c r="B2543">
        <v>55</v>
      </c>
      <c r="C2543" s="5">
        <v>-55.4953</v>
      </c>
      <c r="D2543" s="5">
        <v>68.381500000000003</v>
      </c>
      <c r="E2543">
        <v>26</v>
      </c>
      <c r="F2543">
        <v>-0.79</v>
      </c>
    </row>
    <row r="2544" spans="1:6" x14ac:dyDescent="0.2">
      <c r="A2544" t="s">
        <v>12</v>
      </c>
      <c r="B2544">
        <v>16</v>
      </c>
      <c r="C2544" s="5">
        <v>-57.036990000000003</v>
      </c>
      <c r="D2544" s="5">
        <v>67.033299999999997</v>
      </c>
      <c r="E2544">
        <v>26</v>
      </c>
      <c r="F2544">
        <v>-0.7</v>
      </c>
    </row>
    <row r="2545" spans="1:6" x14ac:dyDescent="0.2">
      <c r="A2545" t="s">
        <v>12</v>
      </c>
      <c r="B2545">
        <v>1</v>
      </c>
      <c r="C2545" s="5">
        <v>-52.741520000000001</v>
      </c>
      <c r="D2545" s="5">
        <v>68.853300000000004</v>
      </c>
      <c r="E2545">
        <v>26</v>
      </c>
      <c r="F2545">
        <v>-0.66</v>
      </c>
    </row>
    <row r="2546" spans="1:6" x14ac:dyDescent="0.2">
      <c r="A2546" t="s">
        <v>12</v>
      </c>
      <c r="B2546">
        <v>63</v>
      </c>
      <c r="C2546" s="5">
        <v>-54.372709999999998</v>
      </c>
      <c r="D2546" s="5">
        <v>68.502300000000005</v>
      </c>
      <c r="E2546">
        <v>26</v>
      </c>
      <c r="F2546">
        <v>-0.62</v>
      </c>
    </row>
    <row r="2547" spans="1:6" x14ac:dyDescent="0.2">
      <c r="A2547" t="s">
        <v>29</v>
      </c>
      <c r="B2547">
        <v>44</v>
      </c>
      <c r="C2547" s="5">
        <v>30.968</v>
      </c>
      <c r="D2547" s="5">
        <v>79.52</v>
      </c>
      <c r="E2547">
        <v>26</v>
      </c>
      <c r="F2547">
        <v>8.9999999999999993E-3</v>
      </c>
    </row>
    <row r="2548" spans="1:6" x14ac:dyDescent="0.2">
      <c r="A2548" t="s">
        <v>29</v>
      </c>
      <c r="B2548">
        <v>20</v>
      </c>
      <c r="C2548" s="5">
        <v>19.658000000000001</v>
      </c>
      <c r="D2548" s="5">
        <v>76.34</v>
      </c>
      <c r="E2548">
        <v>26</v>
      </c>
      <c r="F2548">
        <v>0.20399999999999999</v>
      </c>
    </row>
    <row r="2549" spans="1:6" x14ac:dyDescent="0.2">
      <c r="A2549" t="s">
        <v>36</v>
      </c>
      <c r="B2549">
        <v>61</v>
      </c>
      <c r="C2549" s="5">
        <v>19.899999999999999</v>
      </c>
      <c r="D2549" s="5">
        <v>81.14</v>
      </c>
      <c r="E2549">
        <v>26.117999999999999</v>
      </c>
      <c r="F2549">
        <v>0.17</v>
      </c>
    </row>
    <row r="2550" spans="1:6" x14ac:dyDescent="0.2">
      <c r="A2550" t="s">
        <v>36</v>
      </c>
      <c r="B2550">
        <v>51</v>
      </c>
      <c r="C2550" s="5">
        <v>10.35</v>
      </c>
      <c r="D2550" s="5">
        <v>83.06</v>
      </c>
      <c r="E2550">
        <v>26.512</v>
      </c>
      <c r="F2550">
        <v>-1.68</v>
      </c>
    </row>
    <row r="2551" spans="1:6" x14ac:dyDescent="0.2">
      <c r="A2551" t="s">
        <v>13</v>
      </c>
      <c r="B2551">
        <v>24046</v>
      </c>
      <c r="C2551" s="5">
        <v>-140.09</v>
      </c>
      <c r="D2551" s="5">
        <v>74.003</v>
      </c>
      <c r="E2551">
        <v>27</v>
      </c>
      <c r="F2551">
        <v>-3.7639999999999998</v>
      </c>
    </row>
    <row r="2552" spans="1:6" x14ac:dyDescent="0.2">
      <c r="A2552" t="s">
        <v>33</v>
      </c>
      <c r="B2552">
        <v>15018</v>
      </c>
      <c r="C2552" s="5">
        <v>-149.75</v>
      </c>
      <c r="D2552" s="5">
        <v>74.186999999999998</v>
      </c>
      <c r="E2552">
        <v>27</v>
      </c>
      <c r="F2552">
        <v>-3.2837000000000001</v>
      </c>
    </row>
    <row r="2553" spans="1:6" x14ac:dyDescent="0.2">
      <c r="A2553" t="s">
        <v>18</v>
      </c>
      <c r="B2553">
        <v>32</v>
      </c>
      <c r="C2553" s="5">
        <v>-159.09</v>
      </c>
      <c r="D2553" s="5">
        <v>73.706999999999994</v>
      </c>
      <c r="E2553">
        <v>27</v>
      </c>
      <c r="F2553">
        <v>-3.28</v>
      </c>
    </row>
    <row r="2554" spans="1:6" x14ac:dyDescent="0.2">
      <c r="A2554" t="s">
        <v>38</v>
      </c>
      <c r="B2554">
        <v>16046</v>
      </c>
      <c r="C2554" s="5">
        <v>-138.87</v>
      </c>
      <c r="D2554" s="5">
        <v>77.179000000000002</v>
      </c>
      <c r="E2554">
        <v>27</v>
      </c>
      <c r="F2554">
        <v>-3.2269999999999999</v>
      </c>
    </row>
    <row r="2555" spans="1:6" x14ac:dyDescent="0.2">
      <c r="A2555" t="s">
        <v>33</v>
      </c>
      <c r="B2555">
        <v>15040</v>
      </c>
      <c r="C2555" s="5">
        <v>-139.99001000000001</v>
      </c>
      <c r="D2555" s="5">
        <v>71.998000000000005</v>
      </c>
      <c r="E2555">
        <v>27</v>
      </c>
      <c r="F2555">
        <v>-3.2086999999999999</v>
      </c>
    </row>
    <row r="2556" spans="1:6" x14ac:dyDescent="0.2">
      <c r="A2556" t="s">
        <v>33</v>
      </c>
      <c r="B2556">
        <v>15038</v>
      </c>
      <c r="C2556" s="5">
        <v>-140.00998999999999</v>
      </c>
      <c r="D2556" s="5">
        <v>74.034000000000006</v>
      </c>
      <c r="E2556">
        <v>27</v>
      </c>
      <c r="F2556">
        <v>-3.1549999999999998</v>
      </c>
    </row>
    <row r="2557" spans="1:6" x14ac:dyDescent="0.2">
      <c r="A2557" t="s">
        <v>14</v>
      </c>
      <c r="B2557">
        <v>22</v>
      </c>
      <c r="C2557" s="5">
        <v>175.11</v>
      </c>
      <c r="D2557" s="5">
        <v>79.846999999999994</v>
      </c>
      <c r="E2557">
        <v>27</v>
      </c>
      <c r="F2557">
        <v>-3.13</v>
      </c>
    </row>
    <row r="2558" spans="1:6" x14ac:dyDescent="0.2">
      <c r="A2558" t="s">
        <v>37</v>
      </c>
      <c r="B2558">
        <v>164</v>
      </c>
      <c r="C2558" s="5">
        <v>-9.1000099999999993</v>
      </c>
      <c r="D2558" s="5">
        <v>81.683000000000007</v>
      </c>
      <c r="E2558">
        <v>27</v>
      </c>
      <c r="F2558">
        <v>-3.13</v>
      </c>
    </row>
    <row r="2559" spans="1:6" x14ac:dyDescent="0.2">
      <c r="A2559" t="s">
        <v>33</v>
      </c>
      <c r="B2559">
        <v>15010</v>
      </c>
      <c r="C2559" s="5">
        <v>-140</v>
      </c>
      <c r="D2559" s="5">
        <v>71</v>
      </c>
      <c r="E2559">
        <v>27</v>
      </c>
      <c r="F2559">
        <v>-3.004</v>
      </c>
    </row>
    <row r="2560" spans="1:6" x14ac:dyDescent="0.2">
      <c r="A2560" t="s">
        <v>16</v>
      </c>
      <c r="B2560">
        <v>19060</v>
      </c>
      <c r="C2560" s="5">
        <v>-150.14999</v>
      </c>
      <c r="D2560" s="5">
        <v>79.915000000000006</v>
      </c>
      <c r="E2560">
        <v>27</v>
      </c>
      <c r="F2560">
        <v>-2.9990000000000001</v>
      </c>
    </row>
    <row r="2561" spans="1:6" x14ac:dyDescent="0.2">
      <c r="A2561" t="s">
        <v>37</v>
      </c>
      <c r="B2561">
        <v>166</v>
      </c>
      <c r="C2561" s="5">
        <v>-7.117</v>
      </c>
      <c r="D2561" s="5">
        <v>82.016999999999996</v>
      </c>
      <c r="E2561">
        <v>27</v>
      </c>
      <c r="F2561">
        <v>-2.95</v>
      </c>
    </row>
    <row r="2562" spans="1:6" x14ac:dyDescent="0.2">
      <c r="A2562" t="s">
        <v>32</v>
      </c>
      <c r="B2562">
        <v>2</v>
      </c>
      <c r="C2562" s="5">
        <v>-122.9192</v>
      </c>
      <c r="D2562" s="5">
        <v>70.540999999999997</v>
      </c>
      <c r="E2562">
        <v>27</v>
      </c>
      <c r="F2562">
        <v>-2.95</v>
      </c>
    </row>
    <row r="2563" spans="1:6" x14ac:dyDescent="0.2">
      <c r="A2563" t="s">
        <v>40</v>
      </c>
      <c r="B2563">
        <v>606</v>
      </c>
      <c r="C2563" s="5">
        <v>-60.592010000000002</v>
      </c>
      <c r="D2563" s="5">
        <v>82.025000000000006</v>
      </c>
      <c r="E2563">
        <v>27</v>
      </c>
      <c r="F2563">
        <v>-2.93</v>
      </c>
    </row>
    <row r="2564" spans="1:6" x14ac:dyDescent="0.2">
      <c r="A2564" t="s">
        <v>40</v>
      </c>
      <c r="B2564">
        <v>604</v>
      </c>
      <c r="C2564" s="5">
        <v>-61.011989999999997</v>
      </c>
      <c r="D2564" s="5">
        <v>82.069000000000003</v>
      </c>
      <c r="E2564">
        <v>27</v>
      </c>
      <c r="F2564">
        <v>-2.9</v>
      </c>
    </row>
    <row r="2565" spans="1:6" x14ac:dyDescent="0.2">
      <c r="A2565" t="s">
        <v>33</v>
      </c>
      <c r="B2565">
        <v>15015</v>
      </c>
      <c r="C2565" s="5">
        <v>-150</v>
      </c>
      <c r="D2565" s="5">
        <v>72.004000000000005</v>
      </c>
      <c r="E2565">
        <v>27</v>
      </c>
      <c r="F2565">
        <v>-2.8992</v>
      </c>
    </row>
    <row r="2566" spans="1:6" x14ac:dyDescent="0.2">
      <c r="A2566" t="s">
        <v>37</v>
      </c>
      <c r="B2566">
        <v>153</v>
      </c>
      <c r="C2566" s="5">
        <v>-4.7170100000000001</v>
      </c>
      <c r="D2566" s="5">
        <v>79.566999999999993</v>
      </c>
      <c r="E2566">
        <v>27</v>
      </c>
      <c r="F2566">
        <v>-2.89</v>
      </c>
    </row>
    <row r="2567" spans="1:6" x14ac:dyDescent="0.2">
      <c r="A2567" t="s">
        <v>33</v>
      </c>
      <c r="B2567">
        <v>15014</v>
      </c>
      <c r="C2567" s="5">
        <v>-150.84</v>
      </c>
      <c r="D2567" s="5">
        <v>71.790999999999997</v>
      </c>
      <c r="E2567">
        <v>27</v>
      </c>
      <c r="F2567">
        <v>-2.8319000000000001</v>
      </c>
    </row>
    <row r="2568" spans="1:6" x14ac:dyDescent="0.2">
      <c r="A2568" t="s">
        <v>40</v>
      </c>
      <c r="B2568">
        <v>506</v>
      </c>
      <c r="C2568" s="5">
        <v>-64.295990000000003</v>
      </c>
      <c r="D2568" s="5">
        <v>81.167000000000002</v>
      </c>
      <c r="E2568">
        <v>27</v>
      </c>
      <c r="F2568">
        <v>-2.78</v>
      </c>
    </row>
    <row r="2569" spans="1:6" x14ac:dyDescent="0.2">
      <c r="A2569" t="s">
        <v>40</v>
      </c>
      <c r="B2569">
        <v>603</v>
      </c>
      <c r="C2569" s="5">
        <v>-61.183990000000001</v>
      </c>
      <c r="D2569" s="5">
        <v>82.090999999999994</v>
      </c>
      <c r="E2569">
        <v>27</v>
      </c>
      <c r="F2569">
        <v>-2.74</v>
      </c>
    </row>
    <row r="2570" spans="1:6" x14ac:dyDescent="0.2">
      <c r="A2570" t="s">
        <v>40</v>
      </c>
      <c r="B2570">
        <v>503</v>
      </c>
      <c r="C2570" s="5">
        <v>-64.838009999999997</v>
      </c>
      <c r="D2570" s="5">
        <v>81.239999999999995</v>
      </c>
      <c r="E2570">
        <v>27</v>
      </c>
      <c r="F2570">
        <v>-2.73</v>
      </c>
    </row>
    <row r="2571" spans="1:6" x14ac:dyDescent="0.2">
      <c r="A2571" t="s">
        <v>38</v>
      </c>
      <c r="B2571">
        <v>16041</v>
      </c>
      <c r="C2571" s="5">
        <v>-154.07001</v>
      </c>
      <c r="D2571" s="5">
        <v>78.322999999999993</v>
      </c>
      <c r="E2571">
        <v>27</v>
      </c>
      <c r="F2571">
        <v>-2.66</v>
      </c>
    </row>
    <row r="2572" spans="1:6" x14ac:dyDescent="0.2">
      <c r="A2572" t="s">
        <v>33</v>
      </c>
      <c r="B2572">
        <v>15005</v>
      </c>
      <c r="C2572" s="5">
        <v>-122.89999</v>
      </c>
      <c r="D2572" s="5">
        <v>70.552000000000007</v>
      </c>
      <c r="E2572">
        <v>27</v>
      </c>
      <c r="F2572">
        <v>-2.6351</v>
      </c>
    </row>
    <row r="2573" spans="1:6" x14ac:dyDescent="0.2">
      <c r="A2573" t="s">
        <v>33</v>
      </c>
      <c r="B2573">
        <v>15011</v>
      </c>
      <c r="C2573" s="5">
        <v>-152</v>
      </c>
      <c r="D2573" s="5">
        <v>71.397999999999996</v>
      </c>
      <c r="E2573">
        <v>27</v>
      </c>
      <c r="F2573">
        <v>-2.5867</v>
      </c>
    </row>
    <row r="2574" spans="1:6" x14ac:dyDescent="0.2">
      <c r="A2574" t="s">
        <v>14</v>
      </c>
      <c r="B2574">
        <v>36</v>
      </c>
      <c r="C2574" s="5">
        <v>-168.89999</v>
      </c>
      <c r="D2574" s="5">
        <v>79.656000000000006</v>
      </c>
      <c r="E2574">
        <v>27</v>
      </c>
      <c r="F2574">
        <v>-2.4900000000000002</v>
      </c>
    </row>
    <row r="2575" spans="1:6" x14ac:dyDescent="0.2">
      <c r="A2575" t="s">
        <v>33</v>
      </c>
      <c r="B2575">
        <v>15032</v>
      </c>
      <c r="C2575" s="5">
        <v>-143.37</v>
      </c>
      <c r="D2575" s="5">
        <v>77.314999999999998</v>
      </c>
      <c r="E2575">
        <v>27</v>
      </c>
      <c r="F2575">
        <v>-2.4887999999999999</v>
      </c>
    </row>
    <row r="2576" spans="1:6" x14ac:dyDescent="0.2">
      <c r="A2576" t="s">
        <v>40</v>
      </c>
      <c r="B2576">
        <v>403</v>
      </c>
      <c r="C2576" s="5">
        <v>-68.774990000000003</v>
      </c>
      <c r="D2576" s="5">
        <v>80.543000000000006</v>
      </c>
      <c r="E2576">
        <v>27</v>
      </c>
      <c r="F2576">
        <v>-2.4500000000000002</v>
      </c>
    </row>
    <row r="2577" spans="1:6" x14ac:dyDescent="0.2">
      <c r="A2577" t="s">
        <v>14</v>
      </c>
      <c r="B2577">
        <v>20</v>
      </c>
      <c r="C2577" s="5">
        <v>175</v>
      </c>
      <c r="D2577" s="5">
        <v>78.956000000000003</v>
      </c>
      <c r="E2577">
        <v>27</v>
      </c>
      <c r="F2577">
        <v>-2.4</v>
      </c>
    </row>
    <row r="2578" spans="1:6" x14ac:dyDescent="0.2">
      <c r="A2578" t="s">
        <v>40</v>
      </c>
      <c r="B2578">
        <v>405</v>
      </c>
      <c r="C2578" s="5">
        <v>-68.584990000000005</v>
      </c>
      <c r="D2578" s="5">
        <v>80.518000000000001</v>
      </c>
      <c r="E2578">
        <v>27</v>
      </c>
      <c r="F2578">
        <v>-2.38</v>
      </c>
    </row>
    <row r="2579" spans="1:6" x14ac:dyDescent="0.2">
      <c r="A2579" t="s">
        <v>33</v>
      </c>
      <c r="B2579">
        <v>15028</v>
      </c>
      <c r="C2579" s="5">
        <v>-150</v>
      </c>
      <c r="D2579" s="5">
        <v>78.971999999999994</v>
      </c>
      <c r="E2579">
        <v>27</v>
      </c>
      <c r="F2579">
        <v>-2.3536999999999999</v>
      </c>
    </row>
    <row r="2580" spans="1:6" x14ac:dyDescent="0.2">
      <c r="A2580" t="s">
        <v>14</v>
      </c>
      <c r="B2580">
        <v>111</v>
      </c>
      <c r="C2580" s="5">
        <v>-157.97999999999999</v>
      </c>
      <c r="D2580" s="5">
        <v>74.665999999999997</v>
      </c>
      <c r="E2580">
        <v>27</v>
      </c>
      <c r="F2580">
        <v>-2.2200000000000002</v>
      </c>
    </row>
    <row r="2581" spans="1:6" x14ac:dyDescent="0.2">
      <c r="A2581" t="s">
        <v>14</v>
      </c>
      <c r="B2581">
        <v>18</v>
      </c>
      <c r="C2581" s="5">
        <v>177.37</v>
      </c>
      <c r="D2581" s="5">
        <v>77.984999999999999</v>
      </c>
      <c r="E2581">
        <v>27</v>
      </c>
      <c r="F2581">
        <v>-2.16</v>
      </c>
    </row>
    <row r="2582" spans="1:6" x14ac:dyDescent="0.2">
      <c r="A2582" t="s">
        <v>40</v>
      </c>
      <c r="B2582">
        <v>104</v>
      </c>
      <c r="C2582" s="5">
        <v>-69.778019999999998</v>
      </c>
      <c r="D2582" s="5">
        <v>72.619</v>
      </c>
      <c r="E2582">
        <v>27</v>
      </c>
      <c r="F2582">
        <v>-2.09</v>
      </c>
    </row>
    <row r="2583" spans="1:6" x14ac:dyDescent="0.2">
      <c r="A2583" t="s">
        <v>14</v>
      </c>
      <c r="B2583">
        <v>68</v>
      </c>
      <c r="C2583" s="5">
        <v>-155.63</v>
      </c>
      <c r="D2583" s="5">
        <v>78.417000000000002</v>
      </c>
      <c r="E2583">
        <v>27</v>
      </c>
      <c r="F2583">
        <v>-2.0699999999999998</v>
      </c>
    </row>
    <row r="2584" spans="1:6" x14ac:dyDescent="0.2">
      <c r="A2584" t="s">
        <v>14</v>
      </c>
      <c r="B2584">
        <v>66</v>
      </c>
      <c r="C2584" s="5">
        <v>-155.81</v>
      </c>
      <c r="D2584" s="5">
        <v>78.498000000000005</v>
      </c>
      <c r="E2584">
        <v>27</v>
      </c>
      <c r="F2584">
        <v>-2.0499999999999998</v>
      </c>
    </row>
    <row r="2585" spans="1:6" x14ac:dyDescent="0.2">
      <c r="A2585" t="s">
        <v>40</v>
      </c>
      <c r="B2585">
        <v>501</v>
      </c>
      <c r="C2585" s="5">
        <v>-65.146000000000001</v>
      </c>
      <c r="D2585" s="5">
        <v>81.284000000000006</v>
      </c>
      <c r="E2585">
        <v>27</v>
      </c>
      <c r="F2585">
        <v>-1.97</v>
      </c>
    </row>
    <row r="2586" spans="1:6" x14ac:dyDescent="0.2">
      <c r="A2586" t="s">
        <v>12</v>
      </c>
      <c r="B2586">
        <v>19</v>
      </c>
      <c r="C2586" s="5">
        <v>-57.661320000000003</v>
      </c>
      <c r="D2586" s="5">
        <v>66.974800000000002</v>
      </c>
      <c r="E2586">
        <v>27</v>
      </c>
      <c r="F2586">
        <v>-1.78</v>
      </c>
    </row>
    <row r="2587" spans="1:6" x14ac:dyDescent="0.2">
      <c r="A2587" t="s">
        <v>40</v>
      </c>
      <c r="B2587">
        <v>302</v>
      </c>
      <c r="C2587" s="5">
        <v>-73.376009999999994</v>
      </c>
      <c r="D2587" s="5">
        <v>78.338999999999999</v>
      </c>
      <c r="E2587">
        <v>27</v>
      </c>
      <c r="F2587">
        <v>-1.76</v>
      </c>
    </row>
    <row r="2588" spans="1:6" x14ac:dyDescent="0.2">
      <c r="A2588" t="s">
        <v>40</v>
      </c>
      <c r="B2588">
        <v>205</v>
      </c>
      <c r="C2588" s="5">
        <v>-67.061000000000007</v>
      </c>
      <c r="D2588" s="5">
        <v>73.968999999999994</v>
      </c>
      <c r="E2588">
        <v>27</v>
      </c>
      <c r="F2588">
        <v>-1.71</v>
      </c>
    </row>
    <row r="2589" spans="1:6" x14ac:dyDescent="0.2">
      <c r="A2589" t="s">
        <v>22</v>
      </c>
      <c r="B2589">
        <v>28</v>
      </c>
      <c r="C2589" s="5">
        <v>-61.488489999999999</v>
      </c>
      <c r="D2589" s="5">
        <v>68.178299999999993</v>
      </c>
      <c r="E2589">
        <v>27</v>
      </c>
      <c r="F2589">
        <v>-1.71</v>
      </c>
    </row>
    <row r="2590" spans="1:6" x14ac:dyDescent="0.2">
      <c r="A2590" t="s">
        <v>40</v>
      </c>
      <c r="B2590">
        <v>301</v>
      </c>
      <c r="C2590" s="5">
        <v>-72.914000000000001</v>
      </c>
      <c r="D2590" s="5">
        <v>78.331999999999994</v>
      </c>
      <c r="E2590">
        <v>27</v>
      </c>
      <c r="F2590">
        <v>-1.55</v>
      </c>
    </row>
    <row r="2591" spans="1:6" x14ac:dyDescent="0.2">
      <c r="A2591" t="s">
        <v>25</v>
      </c>
      <c r="B2591">
        <v>27</v>
      </c>
      <c r="C2591" s="5">
        <v>-60.49982</v>
      </c>
      <c r="D2591" s="5">
        <v>68.394499999999994</v>
      </c>
      <c r="E2591">
        <v>27</v>
      </c>
      <c r="F2591">
        <v>-1.39</v>
      </c>
    </row>
    <row r="2592" spans="1:6" x14ac:dyDescent="0.2">
      <c r="A2592" t="s">
        <v>40</v>
      </c>
      <c r="B2592">
        <v>303</v>
      </c>
      <c r="C2592" s="5">
        <v>-73.889009999999999</v>
      </c>
      <c r="D2592" s="5">
        <v>78.331999999999994</v>
      </c>
      <c r="E2592">
        <v>27</v>
      </c>
      <c r="F2592">
        <v>-1.33</v>
      </c>
    </row>
    <row r="2593" spans="1:6" x14ac:dyDescent="0.2">
      <c r="A2593" t="s">
        <v>12</v>
      </c>
      <c r="B2593">
        <v>2</v>
      </c>
      <c r="C2593" s="5">
        <v>-52.825009999999999</v>
      </c>
      <c r="D2593" s="5">
        <v>68.9773</v>
      </c>
      <c r="E2593">
        <v>27</v>
      </c>
      <c r="F2593">
        <v>-0.81</v>
      </c>
    </row>
    <row r="2594" spans="1:6" x14ac:dyDescent="0.2">
      <c r="A2594" t="s">
        <v>25</v>
      </c>
      <c r="B2594">
        <v>8</v>
      </c>
      <c r="C2594" s="5">
        <v>-57.038789999999999</v>
      </c>
      <c r="D2594" s="5">
        <v>67.039199999999994</v>
      </c>
      <c r="E2594">
        <v>27</v>
      </c>
      <c r="F2594">
        <v>-0.59</v>
      </c>
    </row>
    <row r="2595" spans="1:6" x14ac:dyDescent="0.2">
      <c r="A2595" t="s">
        <v>29</v>
      </c>
      <c r="B2595">
        <v>129</v>
      </c>
      <c r="C2595" s="5">
        <v>18.042999999999999</v>
      </c>
      <c r="D2595" s="5">
        <v>76.89</v>
      </c>
      <c r="E2595">
        <v>27</v>
      </c>
      <c r="F2595">
        <v>-8.8999999999999996E-2</v>
      </c>
    </row>
    <row r="2596" spans="1:6" x14ac:dyDescent="0.2">
      <c r="A2596" t="s">
        <v>29</v>
      </c>
      <c r="B2596">
        <v>22</v>
      </c>
      <c r="C2596" s="5">
        <v>19.103000000000002</v>
      </c>
      <c r="D2596" s="5">
        <v>76.39</v>
      </c>
      <c r="E2596">
        <v>27</v>
      </c>
      <c r="F2596">
        <v>0.16200000000000001</v>
      </c>
    </row>
    <row r="2597" spans="1:6" x14ac:dyDescent="0.2">
      <c r="A2597" t="s">
        <v>37</v>
      </c>
      <c r="B2597">
        <v>209</v>
      </c>
      <c r="C2597" s="5">
        <v>39.167000000000002</v>
      </c>
      <c r="D2597" s="5">
        <v>81.900000000000006</v>
      </c>
      <c r="E2597">
        <v>27</v>
      </c>
      <c r="F2597">
        <v>0.2</v>
      </c>
    </row>
    <row r="2598" spans="1:6" x14ac:dyDescent="0.2">
      <c r="A2598" t="s">
        <v>37</v>
      </c>
      <c r="B2598">
        <v>202</v>
      </c>
      <c r="C2598" s="5">
        <v>45.183</v>
      </c>
      <c r="D2598" s="5">
        <v>81.099999999999994</v>
      </c>
      <c r="E2598">
        <v>27</v>
      </c>
      <c r="F2598">
        <v>0.22</v>
      </c>
    </row>
    <row r="2599" spans="1:6" x14ac:dyDescent="0.2">
      <c r="A2599" t="s">
        <v>37</v>
      </c>
      <c r="B2599">
        <v>212</v>
      </c>
      <c r="C2599" s="5">
        <v>40.332999999999998</v>
      </c>
      <c r="D2599" s="5">
        <v>81.400000000000006</v>
      </c>
      <c r="E2599">
        <v>27</v>
      </c>
      <c r="F2599">
        <v>0.22</v>
      </c>
    </row>
    <row r="2600" spans="1:6" x14ac:dyDescent="0.2">
      <c r="A2600" t="s">
        <v>37</v>
      </c>
      <c r="B2600">
        <v>206</v>
      </c>
      <c r="C2600" s="5">
        <v>45.082999999999998</v>
      </c>
      <c r="D2600" s="5">
        <v>82.382999999999996</v>
      </c>
      <c r="E2600">
        <v>27</v>
      </c>
      <c r="F2600">
        <v>0.31</v>
      </c>
    </row>
    <row r="2601" spans="1:6" x14ac:dyDescent="0.2">
      <c r="A2601" t="s">
        <v>37</v>
      </c>
      <c r="B2601">
        <v>114</v>
      </c>
      <c r="C2601" s="5">
        <v>7.9939999999999998</v>
      </c>
      <c r="D2601" s="5">
        <v>78.742000000000004</v>
      </c>
      <c r="E2601">
        <v>27</v>
      </c>
      <c r="F2601">
        <v>0.36</v>
      </c>
    </row>
    <row r="2602" spans="1:6" x14ac:dyDescent="0.2">
      <c r="A2602" t="s">
        <v>37</v>
      </c>
      <c r="B2602">
        <v>210</v>
      </c>
      <c r="C2602" s="5">
        <v>39.433</v>
      </c>
      <c r="D2602" s="5">
        <v>81.75</v>
      </c>
      <c r="E2602">
        <v>27</v>
      </c>
      <c r="F2602">
        <v>0.46</v>
      </c>
    </row>
    <row r="2603" spans="1:6" x14ac:dyDescent="0.2">
      <c r="A2603" t="s">
        <v>13</v>
      </c>
      <c r="B2603">
        <v>24021</v>
      </c>
      <c r="C2603" s="5">
        <v>-150.00998999999999</v>
      </c>
      <c r="D2603" s="5">
        <v>73.998000000000005</v>
      </c>
      <c r="E2603">
        <v>28</v>
      </c>
      <c r="F2603">
        <v>-3.645</v>
      </c>
    </row>
    <row r="2604" spans="1:6" x14ac:dyDescent="0.2">
      <c r="A2604" t="s">
        <v>33</v>
      </c>
      <c r="B2604">
        <v>15019</v>
      </c>
      <c r="C2604" s="5">
        <v>-149.94</v>
      </c>
      <c r="D2604" s="5">
        <v>74.978999999999999</v>
      </c>
      <c r="E2604">
        <v>28</v>
      </c>
      <c r="F2604">
        <v>-3.5834999999999999</v>
      </c>
    </row>
    <row r="2605" spans="1:6" x14ac:dyDescent="0.2">
      <c r="A2605" t="s">
        <v>38</v>
      </c>
      <c r="B2605">
        <v>16051</v>
      </c>
      <c r="C2605" s="5">
        <v>-143.17999</v>
      </c>
      <c r="D2605" s="5">
        <v>74.319999999999993</v>
      </c>
      <c r="E2605">
        <v>28</v>
      </c>
      <c r="F2605">
        <v>-3.4580000000000002</v>
      </c>
    </row>
    <row r="2606" spans="1:6" x14ac:dyDescent="0.2">
      <c r="A2606" t="s">
        <v>14</v>
      </c>
      <c r="B2606">
        <v>24</v>
      </c>
      <c r="C2606" s="5">
        <v>177.14999</v>
      </c>
      <c r="D2606" s="5">
        <v>79.783000000000001</v>
      </c>
      <c r="E2606">
        <v>28</v>
      </c>
      <c r="F2606">
        <v>-3.13</v>
      </c>
    </row>
    <row r="2607" spans="1:6" x14ac:dyDescent="0.2">
      <c r="A2607" t="s">
        <v>33</v>
      </c>
      <c r="B2607">
        <v>15042</v>
      </c>
      <c r="C2607" s="5">
        <v>-133.22999999999999</v>
      </c>
      <c r="D2607" s="5">
        <v>72.11</v>
      </c>
      <c r="E2607">
        <v>28</v>
      </c>
      <c r="F2607">
        <v>-2.9674</v>
      </c>
    </row>
    <row r="2608" spans="1:6" x14ac:dyDescent="0.2">
      <c r="A2608" t="s">
        <v>14</v>
      </c>
      <c r="B2608">
        <v>21</v>
      </c>
      <c r="C2608" s="5">
        <v>174.25998999999999</v>
      </c>
      <c r="D2608" s="5">
        <v>79.195999999999998</v>
      </c>
      <c r="E2608">
        <v>28</v>
      </c>
      <c r="F2608">
        <v>-2.84</v>
      </c>
    </row>
    <row r="2609" spans="1:6" x14ac:dyDescent="0.2">
      <c r="A2609" t="s">
        <v>33</v>
      </c>
      <c r="B2609">
        <v>15025</v>
      </c>
      <c r="C2609" s="5">
        <v>-150.00998999999999</v>
      </c>
      <c r="D2609" s="5">
        <v>76.989000000000004</v>
      </c>
      <c r="E2609">
        <v>28</v>
      </c>
      <c r="F2609">
        <v>-2.6299000000000001</v>
      </c>
    </row>
    <row r="2610" spans="1:6" x14ac:dyDescent="0.2">
      <c r="A2610" t="s">
        <v>14</v>
      </c>
      <c r="B2610">
        <v>3</v>
      </c>
      <c r="C2610" s="5">
        <v>-168.67</v>
      </c>
      <c r="D2610" s="5">
        <v>76.013000000000005</v>
      </c>
      <c r="E2610">
        <v>28</v>
      </c>
      <c r="F2610">
        <v>-2.54</v>
      </c>
    </row>
    <row r="2611" spans="1:6" x14ac:dyDescent="0.2">
      <c r="A2611" t="s">
        <v>14</v>
      </c>
      <c r="B2611">
        <v>119</v>
      </c>
      <c r="C2611" s="5">
        <v>-164.25998999999999</v>
      </c>
      <c r="D2611" s="5">
        <v>75.332999999999998</v>
      </c>
      <c r="E2611">
        <v>28</v>
      </c>
      <c r="F2611">
        <v>-2.44</v>
      </c>
    </row>
    <row r="2612" spans="1:6" x14ac:dyDescent="0.2">
      <c r="A2612" t="s">
        <v>14</v>
      </c>
      <c r="B2612">
        <v>125</v>
      </c>
      <c r="C2612" s="5">
        <v>-171.28998999999999</v>
      </c>
      <c r="D2612" s="5">
        <v>75.697999999999993</v>
      </c>
      <c r="E2612">
        <v>28</v>
      </c>
      <c r="F2612">
        <v>-2.4300000000000002</v>
      </c>
    </row>
    <row r="2613" spans="1:6" x14ac:dyDescent="0.2">
      <c r="A2613" t="s">
        <v>14</v>
      </c>
      <c r="B2613">
        <v>79</v>
      </c>
      <c r="C2613" s="5">
        <v>-155.94999999999999</v>
      </c>
      <c r="D2613" s="5">
        <v>77.254000000000005</v>
      </c>
      <c r="E2613">
        <v>28</v>
      </c>
      <c r="F2613">
        <v>-2.2799999999999998</v>
      </c>
    </row>
    <row r="2614" spans="1:6" x14ac:dyDescent="0.2">
      <c r="A2614" t="s">
        <v>14</v>
      </c>
      <c r="B2614">
        <v>45</v>
      </c>
      <c r="C2614" s="5">
        <v>-166.91</v>
      </c>
      <c r="D2614" s="5">
        <v>78.382000000000005</v>
      </c>
      <c r="E2614">
        <v>28</v>
      </c>
      <c r="F2614">
        <v>-2.2000000000000002</v>
      </c>
    </row>
    <row r="2615" spans="1:6" x14ac:dyDescent="0.2">
      <c r="A2615" t="s">
        <v>14</v>
      </c>
      <c r="B2615">
        <v>83</v>
      </c>
      <c r="C2615" s="5">
        <v>-158.61000000000001</v>
      </c>
      <c r="D2615" s="5">
        <v>76.953999999999994</v>
      </c>
      <c r="E2615">
        <v>28</v>
      </c>
      <c r="F2615">
        <v>-2.17</v>
      </c>
    </row>
    <row r="2616" spans="1:6" x14ac:dyDescent="0.2">
      <c r="A2616" t="s">
        <v>14</v>
      </c>
      <c r="B2616">
        <v>75</v>
      </c>
      <c r="C2616" s="5">
        <v>-152.63</v>
      </c>
      <c r="D2616" s="5">
        <v>77.709999999999994</v>
      </c>
      <c r="E2616">
        <v>28</v>
      </c>
      <c r="F2616">
        <v>-2.06</v>
      </c>
    </row>
    <row r="2617" spans="1:6" x14ac:dyDescent="0.2">
      <c r="A2617" t="s">
        <v>14</v>
      </c>
      <c r="B2617">
        <v>19</v>
      </c>
      <c r="C2617" s="5">
        <v>176.22</v>
      </c>
      <c r="D2617" s="5">
        <v>78.691000000000003</v>
      </c>
      <c r="E2617">
        <v>28</v>
      </c>
      <c r="F2617">
        <v>-2.0099999999999998</v>
      </c>
    </row>
    <row r="2618" spans="1:6" x14ac:dyDescent="0.2">
      <c r="A2618" t="s">
        <v>21</v>
      </c>
      <c r="B2618">
        <v>101</v>
      </c>
      <c r="C2618" s="5">
        <v>-52.740299999999998</v>
      </c>
      <c r="D2618" s="5">
        <v>68.854799999999997</v>
      </c>
      <c r="E2618">
        <v>28</v>
      </c>
      <c r="F2618">
        <v>-1.9</v>
      </c>
    </row>
    <row r="2619" spans="1:6" x14ac:dyDescent="0.2">
      <c r="A2619" t="s">
        <v>40</v>
      </c>
      <c r="B2619">
        <v>305</v>
      </c>
      <c r="C2619" s="5">
        <v>-74.898009999999999</v>
      </c>
      <c r="D2619" s="5">
        <v>78.331999999999994</v>
      </c>
      <c r="E2619">
        <v>28</v>
      </c>
      <c r="F2619">
        <v>-1.83</v>
      </c>
    </row>
    <row r="2620" spans="1:6" x14ac:dyDescent="0.2">
      <c r="A2620" t="s">
        <v>25</v>
      </c>
      <c r="B2620">
        <v>22</v>
      </c>
      <c r="C2620" s="5">
        <v>-62.222810000000003</v>
      </c>
      <c r="D2620" s="5">
        <v>67.843000000000004</v>
      </c>
      <c r="E2620">
        <v>28</v>
      </c>
      <c r="F2620">
        <v>-1.81</v>
      </c>
    </row>
    <row r="2621" spans="1:6" x14ac:dyDescent="0.2">
      <c r="A2621" t="s">
        <v>12</v>
      </c>
      <c r="B2621">
        <v>30</v>
      </c>
      <c r="C2621" s="5">
        <v>-59.623289999999997</v>
      </c>
      <c r="D2621" s="5">
        <v>66.825500000000005</v>
      </c>
      <c r="E2621">
        <v>28</v>
      </c>
      <c r="F2621">
        <v>-1.81</v>
      </c>
    </row>
    <row r="2622" spans="1:6" x14ac:dyDescent="0.2">
      <c r="A2622" t="s">
        <v>6</v>
      </c>
      <c r="B2622">
        <v>10024</v>
      </c>
      <c r="C2622" s="5">
        <v>-74.944000000000003</v>
      </c>
      <c r="D2622" s="5">
        <v>78.334000000000003</v>
      </c>
      <c r="E2622">
        <v>28</v>
      </c>
      <c r="F2622">
        <v>-1.7150000000000001</v>
      </c>
    </row>
    <row r="2623" spans="1:6" x14ac:dyDescent="0.2">
      <c r="A2623" t="s">
        <v>21</v>
      </c>
      <c r="B2623">
        <v>96</v>
      </c>
      <c r="C2623" s="5">
        <v>-53.002290000000002</v>
      </c>
      <c r="D2623" s="5">
        <v>69.238699999999994</v>
      </c>
      <c r="E2623">
        <v>28</v>
      </c>
      <c r="F2623">
        <v>-1.29</v>
      </c>
    </row>
    <row r="2624" spans="1:6" x14ac:dyDescent="0.2">
      <c r="A2624" t="s">
        <v>21</v>
      </c>
      <c r="B2624">
        <v>90</v>
      </c>
      <c r="C2624" s="5">
        <v>-53.267209999999999</v>
      </c>
      <c r="D2624" s="5">
        <v>68.926699999999997</v>
      </c>
      <c r="E2624">
        <v>28</v>
      </c>
      <c r="F2624">
        <v>-1.1000000000000001</v>
      </c>
    </row>
    <row r="2625" spans="1:6" x14ac:dyDescent="0.2">
      <c r="A2625" t="s">
        <v>24</v>
      </c>
      <c r="B2625">
        <v>43</v>
      </c>
      <c r="C2625" s="5">
        <v>-54.890810000000002</v>
      </c>
      <c r="D2625" s="5">
        <v>69.093299999999999</v>
      </c>
      <c r="E2625">
        <v>28</v>
      </c>
      <c r="F2625">
        <v>-0.8</v>
      </c>
    </row>
    <row r="2626" spans="1:6" x14ac:dyDescent="0.2">
      <c r="A2626" t="s">
        <v>27</v>
      </c>
      <c r="B2626">
        <v>8</v>
      </c>
      <c r="C2626" s="5">
        <v>-57.037199999999999</v>
      </c>
      <c r="D2626" s="5">
        <v>67.035499999999999</v>
      </c>
      <c r="E2626">
        <v>28</v>
      </c>
      <c r="F2626">
        <v>-0.7</v>
      </c>
    </row>
    <row r="2627" spans="1:6" x14ac:dyDescent="0.2">
      <c r="A2627" t="s">
        <v>37</v>
      </c>
      <c r="B2627">
        <v>172</v>
      </c>
      <c r="C2627" s="5">
        <v>3.2</v>
      </c>
      <c r="D2627" s="5">
        <v>81.117000000000004</v>
      </c>
      <c r="E2627">
        <v>28</v>
      </c>
      <c r="F2627">
        <v>-0.33</v>
      </c>
    </row>
    <row r="2628" spans="1:6" x14ac:dyDescent="0.2">
      <c r="A2628" t="s">
        <v>29</v>
      </c>
      <c r="B2628">
        <v>174</v>
      </c>
      <c r="C2628" s="5">
        <v>26.5</v>
      </c>
      <c r="D2628" s="5">
        <v>78.53</v>
      </c>
      <c r="E2628">
        <v>28</v>
      </c>
      <c r="F2628">
        <v>-0.151</v>
      </c>
    </row>
    <row r="2629" spans="1:6" x14ac:dyDescent="0.2">
      <c r="A2629" t="s">
        <v>34</v>
      </c>
      <c r="B2629">
        <v>580</v>
      </c>
      <c r="C2629" s="5">
        <v>29.997</v>
      </c>
      <c r="D2629" s="5">
        <v>80.918999999999997</v>
      </c>
      <c r="E2629">
        <v>28</v>
      </c>
      <c r="F2629">
        <v>-0.11</v>
      </c>
    </row>
    <row r="2630" spans="1:6" x14ac:dyDescent="0.2">
      <c r="A2630" t="s">
        <v>29</v>
      </c>
      <c r="B2630">
        <v>146</v>
      </c>
      <c r="C2630" s="5">
        <v>18.582999999999998</v>
      </c>
      <c r="D2630" s="5">
        <v>76.64</v>
      </c>
      <c r="E2630">
        <v>28</v>
      </c>
      <c r="F2630">
        <v>-1E-3</v>
      </c>
    </row>
    <row r="2631" spans="1:6" x14ac:dyDescent="0.2">
      <c r="A2631" t="s">
        <v>29</v>
      </c>
      <c r="B2631">
        <v>125</v>
      </c>
      <c r="C2631" s="5">
        <v>19.288</v>
      </c>
      <c r="D2631" s="5">
        <v>76.959999999999994</v>
      </c>
      <c r="E2631">
        <v>28</v>
      </c>
      <c r="F2631">
        <v>0.06</v>
      </c>
    </row>
    <row r="2632" spans="1:6" x14ac:dyDescent="0.2">
      <c r="A2632" t="s">
        <v>34</v>
      </c>
      <c r="B2632">
        <v>587</v>
      </c>
      <c r="C2632" s="5">
        <v>30.268000000000001</v>
      </c>
      <c r="D2632" s="5">
        <v>81.756</v>
      </c>
      <c r="E2632">
        <v>28</v>
      </c>
      <c r="F2632">
        <v>0.1</v>
      </c>
    </row>
    <row r="2633" spans="1:6" x14ac:dyDescent="0.2">
      <c r="A2633" t="s">
        <v>37</v>
      </c>
      <c r="B2633">
        <v>201</v>
      </c>
      <c r="C2633" s="5">
        <v>41.116999999999997</v>
      </c>
      <c r="D2633" s="5">
        <v>80.8</v>
      </c>
      <c r="E2633">
        <v>28</v>
      </c>
      <c r="F2633">
        <v>0.18</v>
      </c>
    </row>
    <row r="2634" spans="1:6" x14ac:dyDescent="0.2">
      <c r="A2634" t="s">
        <v>34</v>
      </c>
      <c r="B2634">
        <v>603</v>
      </c>
      <c r="C2634" s="5">
        <v>5.4405000000000001</v>
      </c>
      <c r="D2634" s="5">
        <v>81.058000000000007</v>
      </c>
      <c r="E2634">
        <v>28</v>
      </c>
      <c r="F2634">
        <v>0.26</v>
      </c>
    </row>
    <row r="2635" spans="1:6" x14ac:dyDescent="0.2">
      <c r="A2635" t="s">
        <v>34</v>
      </c>
      <c r="B2635">
        <v>600</v>
      </c>
      <c r="C2635" s="5">
        <v>9.9497999999999998</v>
      </c>
      <c r="D2635" s="5">
        <v>80.596999999999994</v>
      </c>
      <c r="E2635">
        <v>28</v>
      </c>
      <c r="F2635">
        <v>0.38</v>
      </c>
    </row>
    <row r="2636" spans="1:6" x14ac:dyDescent="0.2">
      <c r="A2636" t="s">
        <v>34</v>
      </c>
      <c r="B2636">
        <v>599</v>
      </c>
      <c r="C2636" s="5">
        <v>11.095000000000001</v>
      </c>
      <c r="D2636" s="5">
        <v>80.432000000000002</v>
      </c>
      <c r="E2636">
        <v>28</v>
      </c>
      <c r="F2636">
        <v>0.46</v>
      </c>
    </row>
    <row r="2637" spans="1:6" x14ac:dyDescent="0.2">
      <c r="A2637" t="s">
        <v>34</v>
      </c>
      <c r="B2637">
        <v>602</v>
      </c>
      <c r="C2637" s="5">
        <v>6.5312000000000001</v>
      </c>
      <c r="D2637" s="5">
        <v>80.930000000000007</v>
      </c>
      <c r="E2637">
        <v>28</v>
      </c>
      <c r="F2637">
        <v>0.57999999999999996</v>
      </c>
    </row>
    <row r="2638" spans="1:6" x14ac:dyDescent="0.2">
      <c r="A2638" t="s">
        <v>26</v>
      </c>
      <c r="B2638">
        <v>28</v>
      </c>
      <c r="C2638" s="5">
        <v>102.32</v>
      </c>
      <c r="D2638" s="5">
        <v>78.034999999999997</v>
      </c>
      <c r="E2638">
        <v>28.792000000000002</v>
      </c>
      <c r="F2638">
        <v>-1.58</v>
      </c>
    </row>
    <row r="2639" spans="1:6" x14ac:dyDescent="0.2">
      <c r="A2639" t="s">
        <v>36</v>
      </c>
      <c r="B2639">
        <v>14</v>
      </c>
      <c r="C2639" s="5">
        <v>60.02</v>
      </c>
      <c r="D2639" s="5">
        <v>87</v>
      </c>
      <c r="E2639">
        <v>28.885000000000002</v>
      </c>
      <c r="F2639">
        <v>-1.89</v>
      </c>
    </row>
    <row r="2640" spans="1:6" x14ac:dyDescent="0.2">
      <c r="A2640" t="s">
        <v>3</v>
      </c>
      <c r="B2640">
        <v>8018</v>
      </c>
      <c r="C2640" s="5">
        <v>-145.36000000000001</v>
      </c>
      <c r="D2640" s="5">
        <v>72.986000000000004</v>
      </c>
      <c r="E2640">
        <v>29</v>
      </c>
      <c r="F2640">
        <v>-3.55</v>
      </c>
    </row>
    <row r="2641" spans="1:6" x14ac:dyDescent="0.2">
      <c r="A2641" t="s">
        <v>31</v>
      </c>
      <c r="B2641">
        <v>98</v>
      </c>
      <c r="C2641" s="5">
        <v>-39.909999999999997</v>
      </c>
      <c r="D2641" s="5">
        <v>89.614000000000004</v>
      </c>
      <c r="E2641">
        <v>29</v>
      </c>
      <c r="F2641">
        <v>-3.36</v>
      </c>
    </row>
    <row r="2642" spans="1:6" x14ac:dyDescent="0.2">
      <c r="A2642" t="s">
        <v>16</v>
      </c>
      <c r="B2642">
        <v>19097</v>
      </c>
      <c r="C2642" s="5">
        <v>-143.83000000000001</v>
      </c>
      <c r="D2642" s="5">
        <v>72.646000000000001</v>
      </c>
      <c r="E2642">
        <v>29</v>
      </c>
      <c r="F2642">
        <v>-3.2519999999999998</v>
      </c>
    </row>
    <row r="2643" spans="1:6" x14ac:dyDescent="0.2">
      <c r="A2643" t="s">
        <v>17</v>
      </c>
      <c r="B2643">
        <v>34</v>
      </c>
      <c r="C2643" s="5">
        <v>-154.5</v>
      </c>
      <c r="D2643" s="5">
        <v>72.534000000000006</v>
      </c>
      <c r="E2643">
        <v>29</v>
      </c>
      <c r="F2643">
        <v>-3.03</v>
      </c>
    </row>
    <row r="2644" spans="1:6" x14ac:dyDescent="0.2">
      <c r="A2644" t="s">
        <v>33</v>
      </c>
      <c r="B2644">
        <v>15037</v>
      </c>
      <c r="C2644" s="5">
        <v>-140.37</v>
      </c>
      <c r="D2644" s="5">
        <v>75.063000000000002</v>
      </c>
      <c r="E2644">
        <v>29</v>
      </c>
      <c r="F2644">
        <v>-3.0236000000000001</v>
      </c>
    </row>
    <row r="2645" spans="1:6" x14ac:dyDescent="0.2">
      <c r="A2645" t="s">
        <v>37</v>
      </c>
      <c r="B2645">
        <v>168</v>
      </c>
      <c r="C2645" s="5">
        <v>-3.51999</v>
      </c>
      <c r="D2645" s="5">
        <v>81.716999999999999</v>
      </c>
      <c r="E2645">
        <v>29</v>
      </c>
      <c r="F2645">
        <v>-3.02</v>
      </c>
    </row>
    <row r="2646" spans="1:6" x14ac:dyDescent="0.2">
      <c r="A2646" t="s">
        <v>10</v>
      </c>
      <c r="B2646">
        <v>22047</v>
      </c>
      <c r="C2646" s="5">
        <v>-140.11000000000001</v>
      </c>
      <c r="D2646" s="5">
        <v>81.02</v>
      </c>
      <c r="E2646">
        <v>29</v>
      </c>
      <c r="F2646">
        <v>-3.0156000000000001</v>
      </c>
    </row>
    <row r="2647" spans="1:6" x14ac:dyDescent="0.2">
      <c r="A2647" t="s">
        <v>14</v>
      </c>
      <c r="B2647">
        <v>33</v>
      </c>
      <c r="C2647" s="5">
        <v>-172.84</v>
      </c>
      <c r="D2647" s="5">
        <v>80.227999999999994</v>
      </c>
      <c r="E2647">
        <v>29</v>
      </c>
      <c r="F2647">
        <v>-2.88</v>
      </c>
    </row>
    <row r="2648" spans="1:6" x14ac:dyDescent="0.2">
      <c r="A2648" t="s">
        <v>3</v>
      </c>
      <c r="B2648">
        <v>8028</v>
      </c>
      <c r="C2648" s="5">
        <v>-137.19999999999999</v>
      </c>
      <c r="D2648" s="5">
        <v>70.335999999999999</v>
      </c>
      <c r="E2648">
        <v>29</v>
      </c>
      <c r="F2648">
        <v>-2.87</v>
      </c>
    </row>
    <row r="2649" spans="1:6" x14ac:dyDescent="0.2">
      <c r="A2649" t="s">
        <v>9</v>
      </c>
      <c r="B2649">
        <v>12017</v>
      </c>
      <c r="C2649" s="5">
        <v>-125</v>
      </c>
      <c r="D2649" s="5">
        <v>70.799000000000007</v>
      </c>
      <c r="E2649">
        <v>29</v>
      </c>
      <c r="F2649">
        <v>-2.7080000000000002</v>
      </c>
    </row>
    <row r="2650" spans="1:6" x14ac:dyDescent="0.2">
      <c r="A2650" t="s">
        <v>14</v>
      </c>
      <c r="B2650">
        <v>76</v>
      </c>
      <c r="C2650" s="5">
        <v>-152.35001</v>
      </c>
      <c r="D2650" s="5">
        <v>77.674999999999997</v>
      </c>
      <c r="E2650">
        <v>29</v>
      </c>
      <c r="F2650">
        <v>-2.56</v>
      </c>
    </row>
    <row r="2651" spans="1:6" x14ac:dyDescent="0.2">
      <c r="A2651" t="s">
        <v>31</v>
      </c>
      <c r="B2651">
        <v>99</v>
      </c>
      <c r="C2651" s="5">
        <v>-88.140010000000004</v>
      </c>
      <c r="D2651" s="5">
        <v>88.433999999999997</v>
      </c>
      <c r="E2651">
        <v>29</v>
      </c>
      <c r="F2651">
        <v>-2.54</v>
      </c>
    </row>
    <row r="2652" spans="1:6" x14ac:dyDescent="0.2">
      <c r="A2652" t="s">
        <v>37</v>
      </c>
      <c r="B2652">
        <v>152</v>
      </c>
      <c r="C2652" s="5">
        <v>-4.0830099999999998</v>
      </c>
      <c r="D2652" s="5">
        <v>79.5</v>
      </c>
      <c r="E2652">
        <v>29</v>
      </c>
      <c r="F2652">
        <v>-2.41</v>
      </c>
    </row>
    <row r="2653" spans="1:6" x14ac:dyDescent="0.2">
      <c r="A2653" t="s">
        <v>14</v>
      </c>
      <c r="B2653">
        <v>12</v>
      </c>
      <c r="C2653" s="5">
        <v>-177.41</v>
      </c>
      <c r="D2653" s="5">
        <v>76.432000000000002</v>
      </c>
      <c r="E2653">
        <v>29</v>
      </c>
      <c r="F2653">
        <v>-2.19</v>
      </c>
    </row>
    <row r="2654" spans="1:6" x14ac:dyDescent="0.2">
      <c r="A2654" t="s">
        <v>6</v>
      </c>
      <c r="B2654">
        <v>10022</v>
      </c>
      <c r="C2654" s="5">
        <v>-74.075010000000006</v>
      </c>
      <c r="D2654" s="5">
        <v>78.334000000000003</v>
      </c>
      <c r="E2654">
        <v>29</v>
      </c>
      <c r="F2654">
        <v>-2.0640000000000001</v>
      </c>
    </row>
    <row r="2655" spans="1:6" x14ac:dyDescent="0.2">
      <c r="A2655" t="s">
        <v>33</v>
      </c>
      <c r="B2655">
        <v>15013</v>
      </c>
      <c r="C2655" s="5">
        <v>-151.49001000000001</v>
      </c>
      <c r="D2655" s="5">
        <v>71.623999999999995</v>
      </c>
      <c r="E2655">
        <v>29</v>
      </c>
      <c r="F2655">
        <v>-1.931</v>
      </c>
    </row>
    <row r="2656" spans="1:6" x14ac:dyDescent="0.2">
      <c r="A2656" t="s">
        <v>22</v>
      </c>
      <c r="B2656">
        <v>22</v>
      </c>
      <c r="C2656" s="5">
        <v>-62.614199999999997</v>
      </c>
      <c r="D2656" s="5">
        <v>67.6755</v>
      </c>
      <c r="E2656">
        <v>29</v>
      </c>
      <c r="F2656">
        <v>-1.88</v>
      </c>
    </row>
    <row r="2657" spans="1:6" x14ac:dyDescent="0.2">
      <c r="A2657" t="s">
        <v>14</v>
      </c>
      <c r="B2657">
        <v>14</v>
      </c>
      <c r="C2657" s="5">
        <v>175.86</v>
      </c>
      <c r="D2657" s="5">
        <v>76.524000000000001</v>
      </c>
      <c r="E2657">
        <v>29</v>
      </c>
      <c r="F2657">
        <v>-1.81</v>
      </c>
    </row>
    <row r="2658" spans="1:6" x14ac:dyDescent="0.2">
      <c r="A2658" t="s">
        <v>15</v>
      </c>
      <c r="B2658">
        <v>52</v>
      </c>
      <c r="C2658" s="5">
        <v>-61.481290000000001</v>
      </c>
      <c r="D2658" s="5">
        <v>68.178799999999995</v>
      </c>
      <c r="E2658">
        <v>29</v>
      </c>
      <c r="F2658">
        <v>-1.75</v>
      </c>
    </row>
    <row r="2659" spans="1:6" x14ac:dyDescent="0.2">
      <c r="A2659" t="s">
        <v>40</v>
      </c>
      <c r="B2659">
        <v>214</v>
      </c>
      <c r="C2659" s="5">
        <v>-67.027010000000004</v>
      </c>
      <c r="D2659" s="5">
        <v>75.834999999999994</v>
      </c>
      <c r="E2659">
        <v>29</v>
      </c>
      <c r="F2659">
        <v>-1.44</v>
      </c>
    </row>
    <row r="2660" spans="1:6" x14ac:dyDescent="0.2">
      <c r="A2660" t="s">
        <v>34</v>
      </c>
      <c r="B2660">
        <v>583</v>
      </c>
      <c r="C2660" s="5">
        <v>30.02</v>
      </c>
      <c r="D2660" s="5">
        <v>81.481999999999999</v>
      </c>
      <c r="E2660">
        <v>29</v>
      </c>
      <c r="F2660">
        <v>-0.08</v>
      </c>
    </row>
    <row r="2661" spans="1:6" x14ac:dyDescent="0.2">
      <c r="A2661" t="s">
        <v>7</v>
      </c>
      <c r="B2661">
        <v>295</v>
      </c>
      <c r="C2661" s="5">
        <v>86.284000000000006</v>
      </c>
      <c r="D2661" s="5">
        <v>83.272000000000006</v>
      </c>
      <c r="E2661">
        <v>29</v>
      </c>
      <c r="F2661">
        <v>-7.3999999999999996E-2</v>
      </c>
    </row>
    <row r="2662" spans="1:6" x14ac:dyDescent="0.2">
      <c r="A2662" t="s">
        <v>34</v>
      </c>
      <c r="B2662">
        <v>588</v>
      </c>
      <c r="C2662" s="5">
        <v>29.917000000000002</v>
      </c>
      <c r="D2662" s="5">
        <v>82.004000000000005</v>
      </c>
      <c r="E2662">
        <v>29</v>
      </c>
      <c r="F2662">
        <v>0.14000000000000001</v>
      </c>
    </row>
    <row r="2663" spans="1:6" x14ac:dyDescent="0.2">
      <c r="A2663" t="s">
        <v>30</v>
      </c>
      <c r="B2663">
        <v>310</v>
      </c>
      <c r="C2663" s="5">
        <v>32.036999999999999</v>
      </c>
      <c r="D2663" s="5">
        <v>82.09</v>
      </c>
      <c r="E2663">
        <v>29</v>
      </c>
      <c r="F2663">
        <v>0.22</v>
      </c>
    </row>
    <row r="2664" spans="1:6" x14ac:dyDescent="0.2">
      <c r="A2664" t="s">
        <v>34</v>
      </c>
      <c r="B2664">
        <v>585</v>
      </c>
      <c r="C2664" s="5">
        <v>30.21</v>
      </c>
      <c r="D2664" s="5">
        <v>81.575999999999993</v>
      </c>
      <c r="E2664">
        <v>29</v>
      </c>
      <c r="F2664">
        <v>0.28000000000000003</v>
      </c>
    </row>
    <row r="2665" spans="1:6" x14ac:dyDescent="0.2">
      <c r="A2665" t="s">
        <v>34</v>
      </c>
      <c r="B2665">
        <v>601</v>
      </c>
      <c r="C2665" s="5">
        <v>8.5429999999999993</v>
      </c>
      <c r="D2665" s="5">
        <v>80.75</v>
      </c>
      <c r="E2665">
        <v>29</v>
      </c>
      <c r="F2665">
        <v>0.28999999999999998</v>
      </c>
    </row>
    <row r="2666" spans="1:6" x14ac:dyDescent="0.2">
      <c r="A2666" t="s">
        <v>34</v>
      </c>
      <c r="B2666">
        <v>598</v>
      </c>
      <c r="C2666" s="5">
        <v>11.545999999999999</v>
      </c>
      <c r="D2666" s="5">
        <v>80.319999999999993</v>
      </c>
      <c r="E2666">
        <v>29</v>
      </c>
      <c r="F2666">
        <v>0.48</v>
      </c>
    </row>
    <row r="2667" spans="1:6" x14ac:dyDescent="0.2">
      <c r="A2667" t="s">
        <v>34</v>
      </c>
      <c r="B2667">
        <v>581</v>
      </c>
      <c r="C2667" s="5">
        <v>30.007999999999999</v>
      </c>
      <c r="D2667" s="5">
        <v>81.165000000000006</v>
      </c>
      <c r="E2667">
        <v>29</v>
      </c>
      <c r="F2667">
        <v>0.52</v>
      </c>
    </row>
    <row r="2668" spans="1:6" x14ac:dyDescent="0.2">
      <c r="A2668" t="s">
        <v>36</v>
      </c>
      <c r="B2668">
        <v>4</v>
      </c>
      <c r="C2668" s="5">
        <v>19.84</v>
      </c>
      <c r="D2668" s="5">
        <v>81.34</v>
      </c>
      <c r="E2668">
        <v>29.481000000000002</v>
      </c>
      <c r="F2668">
        <v>0.12</v>
      </c>
    </row>
    <row r="2669" spans="1:6" x14ac:dyDescent="0.2">
      <c r="A2669" t="s">
        <v>36</v>
      </c>
      <c r="B2669">
        <v>9</v>
      </c>
      <c r="C2669" s="5">
        <v>42.3</v>
      </c>
      <c r="D2669" s="5">
        <v>85.07</v>
      </c>
      <c r="E2669">
        <v>29.677</v>
      </c>
      <c r="F2669">
        <v>-0.19</v>
      </c>
    </row>
    <row r="2670" spans="1:6" x14ac:dyDescent="0.2">
      <c r="A2670" t="s">
        <v>35</v>
      </c>
      <c r="B2670">
        <v>43</v>
      </c>
      <c r="C2670" s="5">
        <v>-174.00998999999999</v>
      </c>
      <c r="D2670" s="5">
        <v>75.585999999999999</v>
      </c>
      <c r="E2670">
        <v>29.7</v>
      </c>
      <c r="F2670">
        <v>-1.75</v>
      </c>
    </row>
    <row r="2671" spans="1:6" x14ac:dyDescent="0.2">
      <c r="A2671" t="s">
        <v>36</v>
      </c>
      <c r="B2671">
        <v>17</v>
      </c>
      <c r="C2671" s="5">
        <v>85.06</v>
      </c>
      <c r="D2671" s="5">
        <v>88.01</v>
      </c>
      <c r="E2671">
        <v>29.873999999999999</v>
      </c>
      <c r="F2671">
        <v>-1.85</v>
      </c>
    </row>
    <row r="2672" spans="1:6" x14ac:dyDescent="0.2">
      <c r="A2672" t="s">
        <v>14</v>
      </c>
      <c r="B2672">
        <v>27</v>
      </c>
      <c r="C2672" s="5">
        <v>-179.89</v>
      </c>
      <c r="D2672" s="5">
        <v>79.962000000000003</v>
      </c>
      <c r="E2672">
        <v>853</v>
      </c>
      <c r="F2672">
        <v>0.21</v>
      </c>
    </row>
    <row r="2673" spans="1:6" x14ac:dyDescent="0.2">
      <c r="A2673" t="s">
        <v>14</v>
      </c>
      <c r="B2673">
        <v>28</v>
      </c>
      <c r="C2673" s="5">
        <v>-179</v>
      </c>
      <c r="D2673" s="5">
        <v>79.995999999999995</v>
      </c>
      <c r="E2673">
        <v>789</v>
      </c>
      <c r="F2673">
        <v>0.24</v>
      </c>
    </row>
    <row r="2674" spans="1:6" x14ac:dyDescent="0.2">
      <c r="A2674" t="s">
        <v>14</v>
      </c>
      <c r="B2674">
        <v>12</v>
      </c>
      <c r="C2674" s="5">
        <v>-177.41</v>
      </c>
      <c r="D2674" s="5">
        <v>76.432000000000002</v>
      </c>
      <c r="E2674">
        <v>781</v>
      </c>
      <c r="F2674">
        <v>0.24</v>
      </c>
    </row>
    <row r="2675" spans="1:6" x14ac:dyDescent="0.2">
      <c r="A2675" t="s">
        <v>14</v>
      </c>
      <c r="B2675">
        <v>11</v>
      </c>
      <c r="C2675" s="5">
        <v>-177.10001</v>
      </c>
      <c r="D2675" s="5">
        <v>76.433000000000007</v>
      </c>
      <c r="E2675">
        <v>776</v>
      </c>
      <c r="F2675">
        <v>0.23</v>
      </c>
    </row>
    <row r="2676" spans="1:6" x14ac:dyDescent="0.2">
      <c r="A2676" t="s">
        <v>14</v>
      </c>
      <c r="B2676">
        <v>30</v>
      </c>
      <c r="C2676" s="5">
        <v>-176.94</v>
      </c>
      <c r="D2676" s="5">
        <v>80.016000000000005</v>
      </c>
      <c r="E2676">
        <v>734</v>
      </c>
      <c r="F2676">
        <v>0.22</v>
      </c>
    </row>
    <row r="2677" spans="1:6" x14ac:dyDescent="0.2">
      <c r="A2677" t="s">
        <v>14</v>
      </c>
      <c r="B2677">
        <v>10</v>
      </c>
      <c r="C2677" s="5">
        <v>-176.35001</v>
      </c>
      <c r="D2677" s="5">
        <v>76.474000000000004</v>
      </c>
      <c r="E2677">
        <v>782</v>
      </c>
      <c r="F2677">
        <v>0.28000000000000003</v>
      </c>
    </row>
    <row r="2678" spans="1:6" x14ac:dyDescent="0.2">
      <c r="A2678" t="s">
        <v>14</v>
      </c>
      <c r="B2678">
        <v>31</v>
      </c>
      <c r="C2678" s="5">
        <v>-175.13</v>
      </c>
      <c r="D2678" s="5">
        <v>80.06</v>
      </c>
      <c r="E2678">
        <v>785</v>
      </c>
      <c r="F2678">
        <v>0.21</v>
      </c>
    </row>
    <row r="2679" spans="1:6" x14ac:dyDescent="0.2">
      <c r="A2679" t="s">
        <v>35</v>
      </c>
      <c r="B2679">
        <v>45</v>
      </c>
      <c r="C2679" s="5">
        <v>-173.96001000000001</v>
      </c>
      <c r="D2679" s="5">
        <v>76.254999999999995</v>
      </c>
      <c r="E2679">
        <v>995</v>
      </c>
      <c r="F2679">
        <v>0.48</v>
      </c>
    </row>
    <row r="2680" spans="1:6" x14ac:dyDescent="0.2">
      <c r="A2680" t="s">
        <v>14</v>
      </c>
      <c r="B2680">
        <v>125</v>
      </c>
      <c r="C2680" s="5">
        <v>-171.28998999999999</v>
      </c>
      <c r="D2680" s="5">
        <v>75.697999999999993</v>
      </c>
      <c r="E2680">
        <v>867</v>
      </c>
      <c r="F2680">
        <v>0.25</v>
      </c>
    </row>
    <row r="2681" spans="1:6" x14ac:dyDescent="0.2">
      <c r="A2681" t="s">
        <v>14</v>
      </c>
      <c r="B2681">
        <v>126</v>
      </c>
      <c r="C2681" s="5">
        <v>-171.16</v>
      </c>
      <c r="D2681" s="5">
        <v>75.88</v>
      </c>
      <c r="E2681">
        <v>969</v>
      </c>
      <c r="F2681">
        <v>0.36</v>
      </c>
    </row>
    <row r="2682" spans="1:6" x14ac:dyDescent="0.2">
      <c r="A2682" t="s">
        <v>14</v>
      </c>
      <c r="B2682">
        <v>124</v>
      </c>
      <c r="C2682" s="5">
        <v>-170.27</v>
      </c>
      <c r="D2682" s="5">
        <v>75.513000000000005</v>
      </c>
      <c r="E2682">
        <v>727</v>
      </c>
      <c r="F2682">
        <v>0.37</v>
      </c>
    </row>
    <row r="2683" spans="1:6" x14ac:dyDescent="0.2">
      <c r="A2683" t="s">
        <v>14</v>
      </c>
      <c r="B2683">
        <v>8</v>
      </c>
      <c r="C2683" s="5">
        <v>-170.10001</v>
      </c>
      <c r="D2683" s="5">
        <v>76.513999999999996</v>
      </c>
      <c r="E2683">
        <v>778</v>
      </c>
      <c r="F2683">
        <v>0.22</v>
      </c>
    </row>
    <row r="2684" spans="1:6" x14ac:dyDescent="0.2">
      <c r="A2684" t="s">
        <v>14</v>
      </c>
      <c r="B2684">
        <v>34</v>
      </c>
      <c r="C2684" s="5">
        <v>-170.10001</v>
      </c>
      <c r="D2684" s="5">
        <v>80.197999999999993</v>
      </c>
      <c r="E2684">
        <v>2597</v>
      </c>
      <c r="F2684">
        <v>0.37</v>
      </c>
    </row>
    <row r="2685" spans="1:6" x14ac:dyDescent="0.2">
      <c r="A2685" t="s">
        <v>14</v>
      </c>
      <c r="B2685">
        <v>34</v>
      </c>
      <c r="C2685" s="5">
        <v>-170.10001</v>
      </c>
      <c r="D2685" s="5">
        <v>80.197999999999993</v>
      </c>
      <c r="E2685">
        <v>2357</v>
      </c>
      <c r="F2685">
        <v>0.42</v>
      </c>
    </row>
    <row r="2686" spans="1:6" x14ac:dyDescent="0.2">
      <c r="A2686" t="s">
        <v>14</v>
      </c>
      <c r="B2686">
        <v>34</v>
      </c>
      <c r="C2686" s="5">
        <v>-170.10001</v>
      </c>
      <c r="D2686" s="5">
        <v>80.197999999999993</v>
      </c>
      <c r="E2686">
        <v>2091</v>
      </c>
      <c r="F2686">
        <v>0.37</v>
      </c>
    </row>
    <row r="2687" spans="1:6" x14ac:dyDescent="0.2">
      <c r="A2687" t="s">
        <v>14</v>
      </c>
      <c r="B2687">
        <v>34</v>
      </c>
      <c r="C2687" s="5">
        <v>-170.10001</v>
      </c>
      <c r="D2687" s="5">
        <v>80.197999999999993</v>
      </c>
      <c r="E2687">
        <v>1827</v>
      </c>
      <c r="F2687">
        <v>0.33</v>
      </c>
    </row>
    <row r="2688" spans="1:6" x14ac:dyDescent="0.2">
      <c r="A2688" t="s">
        <v>14</v>
      </c>
      <c r="B2688">
        <v>34</v>
      </c>
      <c r="C2688" s="5">
        <v>-170.10001</v>
      </c>
      <c r="D2688" s="5">
        <v>80.197999999999993</v>
      </c>
      <c r="E2688">
        <v>1587</v>
      </c>
      <c r="F2688">
        <v>0.35</v>
      </c>
    </row>
    <row r="2689" spans="1:6" x14ac:dyDescent="0.2">
      <c r="A2689" t="s">
        <v>14</v>
      </c>
      <c r="B2689">
        <v>34</v>
      </c>
      <c r="C2689" s="5">
        <v>-170.10001</v>
      </c>
      <c r="D2689" s="5">
        <v>80.197999999999993</v>
      </c>
      <c r="E2689">
        <v>1347</v>
      </c>
      <c r="F2689">
        <v>0.27</v>
      </c>
    </row>
    <row r="2690" spans="1:6" x14ac:dyDescent="0.2">
      <c r="A2690" t="s">
        <v>14</v>
      </c>
      <c r="B2690">
        <v>34</v>
      </c>
      <c r="C2690" s="5">
        <v>-170.10001</v>
      </c>
      <c r="D2690" s="5">
        <v>80.197999999999993</v>
      </c>
      <c r="E2690">
        <v>1108</v>
      </c>
      <c r="F2690">
        <v>0.27</v>
      </c>
    </row>
    <row r="2691" spans="1:6" x14ac:dyDescent="0.2">
      <c r="A2691" t="s">
        <v>14</v>
      </c>
      <c r="B2691">
        <v>34</v>
      </c>
      <c r="C2691" s="5">
        <v>-170.10001</v>
      </c>
      <c r="D2691" s="5">
        <v>80.197999999999993</v>
      </c>
      <c r="E2691">
        <v>917</v>
      </c>
      <c r="F2691">
        <v>0.22</v>
      </c>
    </row>
    <row r="2692" spans="1:6" x14ac:dyDescent="0.2">
      <c r="A2692" t="s">
        <v>14</v>
      </c>
      <c r="B2692">
        <v>34</v>
      </c>
      <c r="C2692" s="5">
        <v>-170.10001</v>
      </c>
      <c r="D2692" s="5">
        <v>80.197999999999993</v>
      </c>
      <c r="E2692">
        <v>775</v>
      </c>
      <c r="F2692">
        <v>0.27</v>
      </c>
    </row>
    <row r="2693" spans="1:6" x14ac:dyDescent="0.2">
      <c r="A2693" t="s">
        <v>14</v>
      </c>
      <c r="B2693">
        <v>98</v>
      </c>
      <c r="C2693" s="5">
        <v>-169.34</v>
      </c>
      <c r="D2693" s="5">
        <v>77.135999999999996</v>
      </c>
      <c r="E2693">
        <v>754</v>
      </c>
      <c r="F2693">
        <v>0.2</v>
      </c>
    </row>
    <row r="2694" spans="1:6" x14ac:dyDescent="0.2">
      <c r="A2694" t="s">
        <v>14</v>
      </c>
      <c r="B2694">
        <v>7</v>
      </c>
      <c r="C2694" s="5">
        <v>-169.28</v>
      </c>
      <c r="D2694" s="5">
        <v>76.227000000000004</v>
      </c>
      <c r="E2694">
        <v>781</v>
      </c>
      <c r="F2694">
        <v>0.19</v>
      </c>
    </row>
    <row r="2695" spans="1:6" x14ac:dyDescent="0.2">
      <c r="A2695" t="s">
        <v>14</v>
      </c>
      <c r="B2695">
        <v>6</v>
      </c>
      <c r="C2695" s="5">
        <v>-169.16</v>
      </c>
      <c r="D2695" s="5">
        <v>76.135999999999996</v>
      </c>
      <c r="E2695">
        <v>733</v>
      </c>
      <c r="F2695">
        <v>0.21</v>
      </c>
    </row>
    <row r="2696" spans="1:6" x14ac:dyDescent="0.2">
      <c r="A2696" t="s">
        <v>14</v>
      </c>
      <c r="B2696">
        <v>97</v>
      </c>
      <c r="C2696" s="5">
        <v>-168.92999</v>
      </c>
      <c r="D2696" s="5">
        <v>77.141999999999996</v>
      </c>
      <c r="E2696">
        <v>730</v>
      </c>
      <c r="F2696">
        <v>0.22</v>
      </c>
    </row>
    <row r="2697" spans="1:6" x14ac:dyDescent="0.2">
      <c r="A2697" t="s">
        <v>14</v>
      </c>
      <c r="B2697">
        <v>36</v>
      </c>
      <c r="C2697" s="5">
        <v>-168.89999</v>
      </c>
      <c r="D2697" s="5">
        <v>79.656000000000006</v>
      </c>
      <c r="E2697">
        <v>700</v>
      </c>
      <c r="F2697">
        <v>0.25</v>
      </c>
    </row>
    <row r="2698" spans="1:6" x14ac:dyDescent="0.2">
      <c r="A2698" t="s">
        <v>14</v>
      </c>
      <c r="B2698">
        <v>39</v>
      </c>
      <c r="C2698" s="5">
        <v>-167.50998999999999</v>
      </c>
      <c r="D2698" s="5">
        <v>78.914000000000001</v>
      </c>
      <c r="E2698">
        <v>905</v>
      </c>
      <c r="F2698">
        <v>0.25</v>
      </c>
    </row>
    <row r="2699" spans="1:6" x14ac:dyDescent="0.2">
      <c r="A2699" t="s">
        <v>14</v>
      </c>
      <c r="B2699">
        <v>40</v>
      </c>
      <c r="C2699" s="5">
        <v>-167.24001000000001</v>
      </c>
      <c r="D2699" s="5">
        <v>78.730999999999995</v>
      </c>
      <c r="E2699">
        <v>802</v>
      </c>
      <c r="F2699">
        <v>0.28999999999999998</v>
      </c>
    </row>
    <row r="2700" spans="1:6" x14ac:dyDescent="0.2">
      <c r="A2700" t="s">
        <v>14</v>
      </c>
      <c r="B2700">
        <v>119</v>
      </c>
      <c r="C2700" s="5">
        <v>-164.25998999999999</v>
      </c>
      <c r="D2700" s="5">
        <v>75.332999999999998</v>
      </c>
      <c r="E2700">
        <v>710</v>
      </c>
      <c r="F2700">
        <v>0.23</v>
      </c>
    </row>
    <row r="2701" spans="1:6" x14ac:dyDescent="0.2">
      <c r="A2701" t="s">
        <v>14</v>
      </c>
      <c r="B2701">
        <v>118</v>
      </c>
      <c r="C2701" s="5">
        <v>-163.35001</v>
      </c>
      <c r="D2701" s="5">
        <v>75.391000000000005</v>
      </c>
      <c r="E2701">
        <v>921</v>
      </c>
      <c r="F2701">
        <v>0.33</v>
      </c>
    </row>
    <row r="2702" spans="1:6" x14ac:dyDescent="0.2">
      <c r="A2702" t="s">
        <v>14</v>
      </c>
      <c r="B2702">
        <v>118</v>
      </c>
      <c r="C2702" s="5">
        <v>-163.35001</v>
      </c>
      <c r="D2702" s="5">
        <v>75.391000000000005</v>
      </c>
      <c r="E2702">
        <v>702</v>
      </c>
      <c r="F2702">
        <v>0.22</v>
      </c>
    </row>
    <row r="2703" spans="1:6" x14ac:dyDescent="0.2">
      <c r="A2703" t="s">
        <v>14</v>
      </c>
      <c r="B2703">
        <v>91</v>
      </c>
      <c r="C2703" s="5">
        <v>-163.06</v>
      </c>
      <c r="D2703" s="5">
        <v>77.283000000000001</v>
      </c>
      <c r="E2703">
        <v>794</v>
      </c>
      <c r="F2703">
        <v>0.19</v>
      </c>
    </row>
    <row r="2704" spans="1:6" x14ac:dyDescent="0.2">
      <c r="A2704" t="s">
        <v>4</v>
      </c>
      <c r="B2704">
        <v>47</v>
      </c>
      <c r="C2704" s="5">
        <v>-162.56</v>
      </c>
      <c r="D2704" s="5">
        <v>74.245999999999995</v>
      </c>
      <c r="E2704">
        <v>1075.5999999999999</v>
      </c>
      <c r="F2704">
        <v>0.27</v>
      </c>
    </row>
    <row r="2705" spans="1:6" x14ac:dyDescent="0.2">
      <c r="A2705" t="s">
        <v>4</v>
      </c>
      <c r="B2705">
        <v>47</v>
      </c>
      <c r="C2705" s="5">
        <v>-162.56</v>
      </c>
      <c r="D2705" s="5">
        <v>74.245999999999995</v>
      </c>
      <c r="E2705">
        <v>740</v>
      </c>
      <c r="F2705">
        <v>0.25600000000000001</v>
      </c>
    </row>
    <row r="2706" spans="1:6" x14ac:dyDescent="0.2">
      <c r="A2706" t="s">
        <v>14</v>
      </c>
      <c r="B2706">
        <v>117</v>
      </c>
      <c r="C2706" s="5">
        <v>-162.28998999999999</v>
      </c>
      <c r="D2706" s="5">
        <v>75.42</v>
      </c>
      <c r="E2706">
        <v>863</v>
      </c>
      <c r="F2706">
        <v>0.37</v>
      </c>
    </row>
    <row r="2707" spans="1:6" x14ac:dyDescent="0.2">
      <c r="A2707" t="s">
        <v>14</v>
      </c>
      <c r="B2707">
        <v>49</v>
      </c>
      <c r="C2707" s="5">
        <v>-162.03</v>
      </c>
      <c r="D2707" s="5">
        <v>78.942999999999998</v>
      </c>
      <c r="E2707">
        <v>778</v>
      </c>
      <c r="F2707">
        <v>0.66</v>
      </c>
    </row>
    <row r="2708" spans="1:6" x14ac:dyDescent="0.2">
      <c r="A2708" t="s">
        <v>14</v>
      </c>
      <c r="B2708">
        <v>51</v>
      </c>
      <c r="C2708" s="5">
        <v>-161.89999</v>
      </c>
      <c r="D2708" s="5">
        <v>79.057000000000002</v>
      </c>
      <c r="E2708">
        <v>828</v>
      </c>
      <c r="F2708">
        <v>0.22</v>
      </c>
    </row>
    <row r="2709" spans="1:6" x14ac:dyDescent="0.2">
      <c r="A2709" t="s">
        <v>14</v>
      </c>
      <c r="B2709">
        <v>88</v>
      </c>
      <c r="C2709" s="5">
        <v>-161.84</v>
      </c>
      <c r="D2709" s="5">
        <v>77.227000000000004</v>
      </c>
      <c r="E2709">
        <v>709</v>
      </c>
      <c r="F2709">
        <v>0.24</v>
      </c>
    </row>
    <row r="2710" spans="1:6" x14ac:dyDescent="0.2">
      <c r="A2710" t="s">
        <v>14</v>
      </c>
      <c r="B2710">
        <v>114</v>
      </c>
      <c r="C2710" s="5">
        <v>-160.17999</v>
      </c>
      <c r="D2710" s="5">
        <v>75.156000000000006</v>
      </c>
      <c r="E2710">
        <v>734</v>
      </c>
      <c r="F2710">
        <v>0.25</v>
      </c>
    </row>
    <row r="2711" spans="1:6" x14ac:dyDescent="0.2">
      <c r="A2711" t="s">
        <v>17</v>
      </c>
      <c r="B2711">
        <v>9</v>
      </c>
      <c r="C2711" s="5">
        <v>-160.13</v>
      </c>
      <c r="D2711" s="5">
        <v>73.281999999999996</v>
      </c>
      <c r="E2711">
        <v>1142</v>
      </c>
      <c r="F2711">
        <v>0.42</v>
      </c>
    </row>
    <row r="2712" spans="1:6" x14ac:dyDescent="0.2">
      <c r="A2712" t="s">
        <v>17</v>
      </c>
      <c r="B2712">
        <v>9</v>
      </c>
      <c r="C2712" s="5">
        <v>-160.13</v>
      </c>
      <c r="D2712" s="5">
        <v>73.281999999999996</v>
      </c>
      <c r="E2712">
        <v>794</v>
      </c>
      <c r="F2712">
        <v>0.43</v>
      </c>
    </row>
    <row r="2713" spans="1:6" x14ac:dyDescent="0.2">
      <c r="A2713" t="s">
        <v>14</v>
      </c>
      <c r="B2713">
        <v>85</v>
      </c>
      <c r="C2713" s="5">
        <v>-160.07001</v>
      </c>
      <c r="D2713" s="5">
        <v>76.972999999999999</v>
      </c>
      <c r="E2713">
        <v>2020</v>
      </c>
      <c r="F2713">
        <v>0.23</v>
      </c>
    </row>
    <row r="2714" spans="1:6" x14ac:dyDescent="0.2">
      <c r="A2714" t="s">
        <v>17</v>
      </c>
      <c r="B2714">
        <v>10</v>
      </c>
      <c r="C2714" s="5">
        <v>-159.84</v>
      </c>
      <c r="D2714" s="5">
        <v>73.448999999999998</v>
      </c>
      <c r="E2714">
        <v>1908</v>
      </c>
      <c r="F2714">
        <v>0.4</v>
      </c>
    </row>
    <row r="2715" spans="1:6" x14ac:dyDescent="0.2">
      <c r="A2715" t="s">
        <v>17</v>
      </c>
      <c r="B2715">
        <v>10</v>
      </c>
      <c r="C2715" s="5">
        <v>-159.84</v>
      </c>
      <c r="D2715" s="5">
        <v>73.448999999999998</v>
      </c>
      <c r="E2715">
        <v>1383</v>
      </c>
      <c r="F2715">
        <v>0.39</v>
      </c>
    </row>
    <row r="2716" spans="1:6" x14ac:dyDescent="0.2">
      <c r="A2716" t="s">
        <v>17</v>
      </c>
      <c r="B2716">
        <v>10</v>
      </c>
      <c r="C2716" s="5">
        <v>-159.84</v>
      </c>
      <c r="D2716" s="5">
        <v>73.448999999999998</v>
      </c>
      <c r="E2716">
        <v>988</v>
      </c>
      <c r="F2716">
        <v>0.34</v>
      </c>
    </row>
    <row r="2717" spans="1:6" x14ac:dyDescent="0.2">
      <c r="A2717" t="s">
        <v>17</v>
      </c>
      <c r="B2717">
        <v>11</v>
      </c>
      <c r="C2717" s="5">
        <v>-159.57001</v>
      </c>
      <c r="D2717" s="5">
        <v>73.608000000000004</v>
      </c>
      <c r="E2717">
        <v>2459</v>
      </c>
      <c r="F2717">
        <v>0.49</v>
      </c>
    </row>
    <row r="2718" spans="1:6" x14ac:dyDescent="0.2">
      <c r="A2718" t="s">
        <v>17</v>
      </c>
      <c r="B2718">
        <v>11</v>
      </c>
      <c r="C2718" s="5">
        <v>-159.57001</v>
      </c>
      <c r="D2718" s="5">
        <v>73.608000000000004</v>
      </c>
      <c r="E2718">
        <v>1970</v>
      </c>
      <c r="F2718">
        <v>0.53</v>
      </c>
    </row>
    <row r="2719" spans="1:6" x14ac:dyDescent="0.2">
      <c r="A2719" t="s">
        <v>17</v>
      </c>
      <c r="B2719">
        <v>11</v>
      </c>
      <c r="C2719" s="5">
        <v>-159.57001</v>
      </c>
      <c r="D2719" s="5">
        <v>73.608000000000004</v>
      </c>
      <c r="E2719">
        <v>1578</v>
      </c>
      <c r="F2719">
        <v>0.47</v>
      </c>
    </row>
    <row r="2720" spans="1:6" x14ac:dyDescent="0.2">
      <c r="A2720" t="s">
        <v>17</v>
      </c>
      <c r="B2720">
        <v>11</v>
      </c>
      <c r="C2720" s="5">
        <v>-159.57001</v>
      </c>
      <c r="D2720" s="5">
        <v>73.608000000000004</v>
      </c>
      <c r="E2720">
        <v>1185</v>
      </c>
      <c r="F2720">
        <v>0.46</v>
      </c>
    </row>
    <row r="2721" spans="1:6" x14ac:dyDescent="0.2">
      <c r="A2721" t="s">
        <v>17</v>
      </c>
      <c r="B2721">
        <v>11</v>
      </c>
      <c r="C2721" s="5">
        <v>-159.57001</v>
      </c>
      <c r="D2721" s="5">
        <v>73.608000000000004</v>
      </c>
      <c r="E2721">
        <v>792</v>
      </c>
      <c r="F2721">
        <v>0.43</v>
      </c>
    </row>
    <row r="2722" spans="1:6" x14ac:dyDescent="0.2">
      <c r="A2722" t="s">
        <v>14</v>
      </c>
      <c r="B2722">
        <v>56</v>
      </c>
      <c r="C2722" s="5">
        <v>-159.17999</v>
      </c>
      <c r="D2722" s="5">
        <v>79.528000000000006</v>
      </c>
      <c r="E2722">
        <v>2403</v>
      </c>
      <c r="F2722">
        <v>0.34</v>
      </c>
    </row>
    <row r="2723" spans="1:6" x14ac:dyDescent="0.2">
      <c r="A2723" t="s">
        <v>14</v>
      </c>
      <c r="B2723">
        <v>56</v>
      </c>
      <c r="C2723" s="5">
        <v>-159.17999</v>
      </c>
      <c r="D2723" s="5">
        <v>79.528000000000006</v>
      </c>
      <c r="E2723">
        <v>1900</v>
      </c>
      <c r="F2723">
        <v>0.23</v>
      </c>
    </row>
    <row r="2724" spans="1:6" x14ac:dyDescent="0.2">
      <c r="A2724" t="s">
        <v>14</v>
      </c>
      <c r="B2724">
        <v>56</v>
      </c>
      <c r="C2724" s="5">
        <v>-159.17999</v>
      </c>
      <c r="D2724" s="5">
        <v>79.528000000000006</v>
      </c>
      <c r="E2724">
        <v>1255</v>
      </c>
      <c r="F2724">
        <v>0.32</v>
      </c>
    </row>
    <row r="2725" spans="1:6" x14ac:dyDescent="0.2">
      <c r="A2725" t="s">
        <v>14</v>
      </c>
      <c r="B2725">
        <v>56</v>
      </c>
      <c r="C2725" s="5">
        <v>-159.17999</v>
      </c>
      <c r="D2725" s="5">
        <v>79.528000000000006</v>
      </c>
      <c r="E2725">
        <v>805</v>
      </c>
      <c r="F2725">
        <v>0.28000000000000003</v>
      </c>
    </row>
    <row r="2726" spans="1:6" x14ac:dyDescent="0.2">
      <c r="A2726" t="s">
        <v>4</v>
      </c>
      <c r="B2726">
        <v>33</v>
      </c>
      <c r="C2726" s="5">
        <v>-158.49001000000001</v>
      </c>
      <c r="D2726" s="5">
        <v>73.001999999999995</v>
      </c>
      <c r="E2726">
        <v>987.5</v>
      </c>
      <c r="F2726">
        <v>0.27600000000000002</v>
      </c>
    </row>
    <row r="2727" spans="1:6" x14ac:dyDescent="0.2">
      <c r="A2727" t="s">
        <v>17</v>
      </c>
      <c r="B2727">
        <v>16</v>
      </c>
      <c r="C2727" s="5">
        <v>-158.28</v>
      </c>
      <c r="D2727" s="5">
        <v>72.875</v>
      </c>
      <c r="E2727">
        <v>1035</v>
      </c>
      <c r="F2727">
        <v>0.3</v>
      </c>
    </row>
    <row r="2728" spans="1:6" x14ac:dyDescent="0.2">
      <c r="A2728" t="s">
        <v>14</v>
      </c>
      <c r="B2728">
        <v>59</v>
      </c>
      <c r="C2728" s="5">
        <v>-158.24001000000001</v>
      </c>
      <c r="D2728" s="5">
        <v>79.251000000000005</v>
      </c>
      <c r="E2728">
        <v>727</v>
      </c>
      <c r="F2728">
        <v>0.25</v>
      </c>
    </row>
    <row r="2729" spans="1:6" x14ac:dyDescent="0.2">
      <c r="A2729" t="s">
        <v>17</v>
      </c>
      <c r="B2729">
        <v>14</v>
      </c>
      <c r="C2729" s="5">
        <v>-158.14999</v>
      </c>
      <c r="D2729" s="5">
        <v>73.099000000000004</v>
      </c>
      <c r="E2729">
        <v>2133</v>
      </c>
      <c r="F2729">
        <v>0.28000000000000003</v>
      </c>
    </row>
    <row r="2730" spans="1:6" x14ac:dyDescent="0.2">
      <c r="A2730" t="s">
        <v>17</v>
      </c>
      <c r="B2730">
        <v>14</v>
      </c>
      <c r="C2730" s="5">
        <v>-158.14999</v>
      </c>
      <c r="D2730" s="5">
        <v>73.099000000000004</v>
      </c>
      <c r="E2730">
        <v>988</v>
      </c>
      <c r="F2730">
        <v>0.27</v>
      </c>
    </row>
    <row r="2731" spans="1:6" x14ac:dyDescent="0.2">
      <c r="A2731" t="s">
        <v>4</v>
      </c>
      <c r="B2731">
        <v>34</v>
      </c>
      <c r="C2731" s="5">
        <v>-158.00998999999999</v>
      </c>
      <c r="D2731" s="5">
        <v>73.165999999999997</v>
      </c>
      <c r="E2731">
        <v>2378.6</v>
      </c>
      <c r="F2731">
        <v>0.29399999999999998</v>
      </c>
    </row>
    <row r="2732" spans="1:6" x14ac:dyDescent="0.2">
      <c r="A2732" t="s">
        <v>4</v>
      </c>
      <c r="B2732">
        <v>34</v>
      </c>
      <c r="C2732" s="5">
        <v>-158.00998999999999</v>
      </c>
      <c r="D2732" s="5">
        <v>73.165999999999997</v>
      </c>
      <c r="E2732">
        <v>1479.4</v>
      </c>
      <c r="F2732">
        <v>0.28000000000000003</v>
      </c>
    </row>
    <row r="2733" spans="1:6" x14ac:dyDescent="0.2">
      <c r="A2733" t="s">
        <v>4</v>
      </c>
      <c r="B2733">
        <v>34</v>
      </c>
      <c r="C2733" s="5">
        <v>-158.00998999999999</v>
      </c>
      <c r="D2733" s="5">
        <v>73.165999999999997</v>
      </c>
      <c r="E2733">
        <v>739.4</v>
      </c>
      <c r="F2733">
        <v>0.255</v>
      </c>
    </row>
    <row r="2734" spans="1:6" x14ac:dyDescent="0.2">
      <c r="A2734" t="s">
        <v>14</v>
      </c>
      <c r="B2734">
        <v>60</v>
      </c>
      <c r="C2734" s="5">
        <v>-157.86000000000001</v>
      </c>
      <c r="D2734" s="5">
        <v>79.203999999999994</v>
      </c>
      <c r="E2734">
        <v>736</v>
      </c>
      <c r="F2734">
        <v>0.23</v>
      </c>
    </row>
    <row r="2735" spans="1:6" x14ac:dyDescent="0.2">
      <c r="A2735" t="s">
        <v>14</v>
      </c>
      <c r="B2735">
        <v>109</v>
      </c>
      <c r="C2735" s="5">
        <v>-157.66</v>
      </c>
      <c r="D2735" s="5">
        <v>74.623999999999995</v>
      </c>
      <c r="E2735">
        <v>753</v>
      </c>
      <c r="F2735">
        <v>0.13</v>
      </c>
    </row>
    <row r="2736" spans="1:6" x14ac:dyDescent="0.2">
      <c r="A2736" t="s">
        <v>17</v>
      </c>
      <c r="B2736">
        <v>12</v>
      </c>
      <c r="C2736" s="5">
        <v>-157.53998999999999</v>
      </c>
      <c r="D2736" s="5">
        <v>73.438999999999993</v>
      </c>
      <c r="E2736">
        <v>1971</v>
      </c>
      <c r="F2736">
        <v>0.04</v>
      </c>
    </row>
    <row r="2737" spans="1:6" x14ac:dyDescent="0.2">
      <c r="A2737" t="s">
        <v>17</v>
      </c>
      <c r="B2737">
        <v>12</v>
      </c>
      <c r="C2737" s="5">
        <v>-157.53998999999999</v>
      </c>
      <c r="D2737" s="5">
        <v>73.438999999999993</v>
      </c>
      <c r="E2737">
        <v>1185</v>
      </c>
      <c r="F2737">
        <v>-0.01</v>
      </c>
    </row>
    <row r="2738" spans="1:6" x14ac:dyDescent="0.2">
      <c r="A2738" t="s">
        <v>4</v>
      </c>
      <c r="B2738">
        <v>35</v>
      </c>
      <c r="C2738" s="5">
        <v>-157.47</v>
      </c>
      <c r="D2738" s="5">
        <v>73.346000000000004</v>
      </c>
      <c r="E2738">
        <v>1970.1</v>
      </c>
      <c r="F2738">
        <v>0.29799999999999999</v>
      </c>
    </row>
    <row r="2739" spans="1:6" x14ac:dyDescent="0.2">
      <c r="A2739" t="s">
        <v>4</v>
      </c>
      <c r="B2739">
        <v>35</v>
      </c>
      <c r="C2739" s="5">
        <v>-157.47</v>
      </c>
      <c r="D2739" s="5">
        <v>73.346000000000004</v>
      </c>
      <c r="E2739">
        <v>988</v>
      </c>
      <c r="F2739">
        <v>0.25700000000000001</v>
      </c>
    </row>
    <row r="2740" spans="1:6" x14ac:dyDescent="0.2">
      <c r="A2740" t="s">
        <v>14</v>
      </c>
      <c r="B2740">
        <v>81</v>
      </c>
      <c r="C2740" s="5">
        <v>-157.39999</v>
      </c>
      <c r="D2740" s="5">
        <v>77.096000000000004</v>
      </c>
      <c r="E2740">
        <v>833</v>
      </c>
      <c r="F2740">
        <v>0.13</v>
      </c>
    </row>
    <row r="2741" spans="1:6" x14ac:dyDescent="0.2">
      <c r="A2741" t="s">
        <v>35</v>
      </c>
      <c r="B2741">
        <v>166</v>
      </c>
      <c r="C2741" s="5">
        <v>-157.31</v>
      </c>
      <c r="D2741" s="5">
        <v>72.700999999999993</v>
      </c>
      <c r="E2741">
        <v>1043</v>
      </c>
      <c r="F2741">
        <v>0.26</v>
      </c>
    </row>
    <row r="2742" spans="1:6" x14ac:dyDescent="0.2">
      <c r="A2742" t="s">
        <v>35</v>
      </c>
      <c r="B2742">
        <v>166</v>
      </c>
      <c r="C2742" s="5">
        <v>-157.31</v>
      </c>
      <c r="D2742" s="5">
        <v>72.700999999999993</v>
      </c>
      <c r="E2742">
        <v>994.8</v>
      </c>
      <c r="F2742">
        <v>0.18</v>
      </c>
    </row>
    <row r="2743" spans="1:6" x14ac:dyDescent="0.2">
      <c r="A2743" t="s">
        <v>14</v>
      </c>
      <c r="B2743">
        <v>107</v>
      </c>
      <c r="C2743" s="5">
        <v>-157.12</v>
      </c>
      <c r="D2743" s="5">
        <v>74.504000000000005</v>
      </c>
      <c r="E2743">
        <v>703</v>
      </c>
      <c r="F2743">
        <v>0.18</v>
      </c>
    </row>
    <row r="2744" spans="1:6" x14ac:dyDescent="0.2">
      <c r="A2744" t="s">
        <v>16</v>
      </c>
      <c r="B2744">
        <v>19041</v>
      </c>
      <c r="C2744" s="5">
        <v>-157.10001</v>
      </c>
      <c r="D2744" s="5">
        <v>75.747</v>
      </c>
      <c r="E2744">
        <v>801</v>
      </c>
      <c r="F2744">
        <v>0.153</v>
      </c>
    </row>
    <row r="2745" spans="1:6" x14ac:dyDescent="0.2">
      <c r="A2745" t="s">
        <v>4</v>
      </c>
      <c r="B2745">
        <v>36</v>
      </c>
      <c r="C2745" s="5">
        <v>-157.00998999999999</v>
      </c>
      <c r="D2745" s="5">
        <v>73.489000000000004</v>
      </c>
      <c r="E2745">
        <v>2460</v>
      </c>
      <c r="F2745">
        <v>0.308</v>
      </c>
    </row>
    <row r="2746" spans="1:6" x14ac:dyDescent="0.2">
      <c r="A2746" t="s">
        <v>4</v>
      </c>
      <c r="B2746">
        <v>36</v>
      </c>
      <c r="C2746" s="5">
        <v>-157.00998999999999</v>
      </c>
      <c r="D2746" s="5">
        <v>73.489000000000004</v>
      </c>
      <c r="E2746">
        <v>1479.2</v>
      </c>
      <c r="F2746">
        <v>0.29199999999999998</v>
      </c>
    </row>
    <row r="2747" spans="1:6" x14ac:dyDescent="0.2">
      <c r="A2747" t="s">
        <v>4</v>
      </c>
      <c r="B2747">
        <v>36</v>
      </c>
      <c r="C2747" s="5">
        <v>-157.00998999999999</v>
      </c>
      <c r="D2747" s="5">
        <v>73.489000000000004</v>
      </c>
      <c r="E2747">
        <v>741.7</v>
      </c>
      <c r="F2747">
        <v>0.26300000000000001</v>
      </c>
    </row>
    <row r="2748" spans="1:6" x14ac:dyDescent="0.2">
      <c r="A2748" t="s">
        <v>16</v>
      </c>
      <c r="B2748">
        <v>19043</v>
      </c>
      <c r="C2748" s="5">
        <v>-156.30000000000001</v>
      </c>
      <c r="D2748" s="5">
        <v>75.665999999999997</v>
      </c>
      <c r="E2748">
        <v>1003</v>
      </c>
      <c r="F2748">
        <v>0.24399999999999999</v>
      </c>
    </row>
    <row r="2749" spans="1:6" x14ac:dyDescent="0.2">
      <c r="A2749" t="s">
        <v>14</v>
      </c>
      <c r="B2749">
        <v>66</v>
      </c>
      <c r="C2749" s="5">
        <v>-155.81</v>
      </c>
      <c r="D2749" s="5">
        <v>78.498000000000005</v>
      </c>
      <c r="E2749">
        <v>764</v>
      </c>
      <c r="F2749">
        <v>0.16</v>
      </c>
    </row>
    <row r="2750" spans="1:6" x14ac:dyDescent="0.2">
      <c r="A2750" t="s">
        <v>14</v>
      </c>
      <c r="B2750">
        <v>67</v>
      </c>
      <c r="C2750" s="5">
        <v>-155.71001000000001</v>
      </c>
      <c r="D2750" s="5">
        <v>78.456999999999994</v>
      </c>
      <c r="E2750">
        <v>735</v>
      </c>
      <c r="F2750">
        <v>0.23</v>
      </c>
    </row>
    <row r="2751" spans="1:6" x14ac:dyDescent="0.2">
      <c r="A2751" t="s">
        <v>16</v>
      </c>
      <c r="B2751">
        <v>19038</v>
      </c>
      <c r="C2751" s="5">
        <v>-155.27000000000001</v>
      </c>
      <c r="D2751" s="5">
        <v>75.513000000000005</v>
      </c>
      <c r="E2751">
        <v>1002</v>
      </c>
      <c r="F2751">
        <v>0.22700000000000001</v>
      </c>
    </row>
    <row r="2752" spans="1:6" x14ac:dyDescent="0.2">
      <c r="A2752" t="s">
        <v>4</v>
      </c>
      <c r="B2752">
        <v>59</v>
      </c>
      <c r="C2752" s="5">
        <v>-155.13999999999999</v>
      </c>
      <c r="D2752" s="5">
        <v>73.501999999999995</v>
      </c>
      <c r="E2752">
        <v>2460</v>
      </c>
      <c r="F2752">
        <v>0.29399999999999998</v>
      </c>
    </row>
    <row r="2753" spans="1:6" x14ac:dyDescent="0.2">
      <c r="A2753" t="s">
        <v>4</v>
      </c>
      <c r="B2753">
        <v>59</v>
      </c>
      <c r="C2753" s="5">
        <v>-155.13999999999999</v>
      </c>
      <c r="D2753" s="5">
        <v>73.501999999999995</v>
      </c>
      <c r="E2753">
        <v>1970.5</v>
      </c>
      <c r="F2753">
        <v>0.28899999999999998</v>
      </c>
    </row>
    <row r="2754" spans="1:6" x14ac:dyDescent="0.2">
      <c r="A2754" t="s">
        <v>4</v>
      </c>
      <c r="B2754">
        <v>59</v>
      </c>
      <c r="C2754" s="5">
        <v>-155.13999999999999</v>
      </c>
      <c r="D2754" s="5">
        <v>73.501999999999995</v>
      </c>
      <c r="E2754">
        <v>987.1</v>
      </c>
      <c r="F2754">
        <v>0.26</v>
      </c>
    </row>
    <row r="2755" spans="1:6" x14ac:dyDescent="0.2">
      <c r="A2755" t="s">
        <v>17</v>
      </c>
      <c r="B2755">
        <v>35</v>
      </c>
      <c r="C2755" s="5">
        <v>-155.05000000000001</v>
      </c>
      <c r="D2755" s="5">
        <v>72.183999999999997</v>
      </c>
      <c r="E2755">
        <v>1007</v>
      </c>
      <c r="F2755">
        <v>0.28000000000000003</v>
      </c>
    </row>
    <row r="2756" spans="1:6" x14ac:dyDescent="0.2">
      <c r="A2756" t="s">
        <v>4</v>
      </c>
      <c r="B2756">
        <v>13</v>
      </c>
      <c r="C2756" s="5">
        <v>-154.50998999999999</v>
      </c>
      <c r="D2756" s="5">
        <v>72.067999999999998</v>
      </c>
      <c r="E2756">
        <v>988.2</v>
      </c>
      <c r="F2756">
        <v>0.28799999999999998</v>
      </c>
    </row>
    <row r="2757" spans="1:6" x14ac:dyDescent="0.2">
      <c r="A2757" t="s">
        <v>17</v>
      </c>
      <c r="B2757">
        <v>32</v>
      </c>
      <c r="C2757" s="5">
        <v>-154.47</v>
      </c>
      <c r="D2757" s="5">
        <v>72.072999999999993</v>
      </c>
      <c r="E2757">
        <v>1300</v>
      </c>
      <c r="F2757">
        <v>0.22</v>
      </c>
    </row>
    <row r="2758" spans="1:6" x14ac:dyDescent="0.2">
      <c r="A2758" t="s">
        <v>17</v>
      </c>
      <c r="B2758">
        <v>33</v>
      </c>
      <c r="C2758" s="5">
        <v>-154.39999</v>
      </c>
      <c r="D2758" s="5">
        <v>72.186999999999998</v>
      </c>
      <c r="E2758">
        <v>1795</v>
      </c>
      <c r="F2758">
        <v>0.28999999999999998</v>
      </c>
    </row>
    <row r="2759" spans="1:6" x14ac:dyDescent="0.2">
      <c r="A2759" t="s">
        <v>35</v>
      </c>
      <c r="B2759">
        <v>116</v>
      </c>
      <c r="C2759" s="5">
        <v>-154</v>
      </c>
      <c r="D2759" s="5">
        <v>73.501000000000005</v>
      </c>
      <c r="E2759">
        <v>994.5</v>
      </c>
      <c r="F2759">
        <v>0.34</v>
      </c>
    </row>
    <row r="2760" spans="1:6" x14ac:dyDescent="0.2">
      <c r="A2760" t="s">
        <v>14</v>
      </c>
      <c r="B2760">
        <v>73</v>
      </c>
      <c r="C2760" s="5">
        <v>-153.62</v>
      </c>
      <c r="D2760" s="5">
        <v>78.055000000000007</v>
      </c>
      <c r="E2760">
        <v>1689</v>
      </c>
      <c r="F2760">
        <v>0.21</v>
      </c>
    </row>
    <row r="2761" spans="1:6" x14ac:dyDescent="0.2">
      <c r="A2761" t="s">
        <v>14</v>
      </c>
      <c r="B2761">
        <v>73</v>
      </c>
      <c r="C2761" s="5">
        <v>-153.62</v>
      </c>
      <c r="D2761" s="5">
        <v>78.055000000000007</v>
      </c>
      <c r="E2761">
        <v>1577</v>
      </c>
      <c r="F2761">
        <v>0.2</v>
      </c>
    </row>
    <row r="2762" spans="1:6" x14ac:dyDescent="0.2">
      <c r="A2762" t="s">
        <v>14</v>
      </c>
      <c r="B2762">
        <v>73</v>
      </c>
      <c r="C2762" s="5">
        <v>-153.62</v>
      </c>
      <c r="D2762" s="5">
        <v>78.055000000000007</v>
      </c>
      <c r="E2762">
        <v>1429</v>
      </c>
      <c r="F2762">
        <v>0.22</v>
      </c>
    </row>
    <row r="2763" spans="1:6" x14ac:dyDescent="0.2">
      <c r="A2763" t="s">
        <v>14</v>
      </c>
      <c r="B2763">
        <v>73</v>
      </c>
      <c r="C2763" s="5">
        <v>-153.62</v>
      </c>
      <c r="D2763" s="5">
        <v>78.055000000000007</v>
      </c>
      <c r="E2763">
        <v>1223</v>
      </c>
      <c r="F2763">
        <v>0.41</v>
      </c>
    </row>
    <row r="2764" spans="1:6" x14ac:dyDescent="0.2">
      <c r="A2764" t="s">
        <v>14</v>
      </c>
      <c r="B2764">
        <v>73</v>
      </c>
      <c r="C2764" s="5">
        <v>-153.62</v>
      </c>
      <c r="D2764" s="5">
        <v>78.055000000000007</v>
      </c>
      <c r="E2764">
        <v>1017</v>
      </c>
      <c r="F2764">
        <v>0.19</v>
      </c>
    </row>
    <row r="2765" spans="1:6" x14ac:dyDescent="0.2">
      <c r="A2765" t="s">
        <v>14</v>
      </c>
      <c r="B2765">
        <v>73</v>
      </c>
      <c r="C2765" s="5">
        <v>-153.62</v>
      </c>
      <c r="D2765" s="5">
        <v>78.055000000000007</v>
      </c>
      <c r="E2765">
        <v>764</v>
      </c>
      <c r="F2765">
        <v>0.34</v>
      </c>
    </row>
    <row r="2766" spans="1:6" x14ac:dyDescent="0.2">
      <c r="A2766" t="s">
        <v>16</v>
      </c>
      <c r="B2766">
        <v>19054</v>
      </c>
      <c r="C2766" s="5">
        <v>-153.47</v>
      </c>
      <c r="D2766" s="5">
        <v>78.350999999999999</v>
      </c>
      <c r="E2766">
        <v>1003</v>
      </c>
      <c r="F2766">
        <v>0.26800000000000002</v>
      </c>
    </row>
    <row r="2767" spans="1:6" x14ac:dyDescent="0.2">
      <c r="A2767" t="s">
        <v>16</v>
      </c>
      <c r="B2767">
        <v>19052</v>
      </c>
      <c r="C2767" s="5">
        <v>-153.13</v>
      </c>
      <c r="D2767" s="5">
        <v>78.343000000000004</v>
      </c>
      <c r="E2767">
        <v>1003</v>
      </c>
      <c r="F2767">
        <v>0.23100000000000001</v>
      </c>
    </row>
    <row r="2768" spans="1:6" x14ac:dyDescent="0.2">
      <c r="A2768" t="s">
        <v>14</v>
      </c>
      <c r="B2768">
        <v>74</v>
      </c>
      <c r="C2768" s="5">
        <v>-153.00998999999999</v>
      </c>
      <c r="D2768" s="5">
        <v>77.796000000000006</v>
      </c>
      <c r="E2768">
        <v>774</v>
      </c>
      <c r="F2768">
        <v>0.27</v>
      </c>
    </row>
    <row r="2769" spans="1:6" x14ac:dyDescent="0.2">
      <c r="A2769" t="s">
        <v>14</v>
      </c>
      <c r="B2769">
        <v>75</v>
      </c>
      <c r="C2769" s="5">
        <v>-152.63</v>
      </c>
      <c r="D2769" s="5">
        <v>77.709999999999994</v>
      </c>
      <c r="E2769">
        <v>731</v>
      </c>
      <c r="F2769">
        <v>0.28999999999999998</v>
      </c>
    </row>
    <row r="2770" spans="1:6" x14ac:dyDescent="0.2">
      <c r="A2770" t="s">
        <v>16</v>
      </c>
      <c r="B2770">
        <v>19051</v>
      </c>
      <c r="C2770" s="5">
        <v>-152.62</v>
      </c>
      <c r="D2770" s="5">
        <v>78.353999999999999</v>
      </c>
      <c r="E2770">
        <v>1003</v>
      </c>
      <c r="F2770">
        <v>0.214</v>
      </c>
    </row>
    <row r="2771" spans="1:6" x14ac:dyDescent="0.2">
      <c r="A2771" t="s">
        <v>14</v>
      </c>
      <c r="B2771">
        <v>76</v>
      </c>
      <c r="C2771" s="5">
        <v>-152.35001</v>
      </c>
      <c r="D2771" s="5">
        <v>77.674999999999997</v>
      </c>
      <c r="E2771">
        <v>2504</v>
      </c>
      <c r="F2771">
        <v>0.34</v>
      </c>
    </row>
    <row r="2772" spans="1:6" x14ac:dyDescent="0.2">
      <c r="A2772" t="s">
        <v>14</v>
      </c>
      <c r="B2772">
        <v>76</v>
      </c>
      <c r="C2772" s="5">
        <v>-152.35001</v>
      </c>
      <c r="D2772" s="5">
        <v>77.674999999999997</v>
      </c>
      <c r="E2772">
        <v>2323</v>
      </c>
      <c r="F2772">
        <v>0.33</v>
      </c>
    </row>
    <row r="2773" spans="1:6" x14ac:dyDescent="0.2">
      <c r="A2773" t="s">
        <v>14</v>
      </c>
      <c r="B2773">
        <v>76</v>
      </c>
      <c r="C2773" s="5">
        <v>-152.35001</v>
      </c>
      <c r="D2773" s="5">
        <v>77.674999999999997</v>
      </c>
      <c r="E2773">
        <v>1954</v>
      </c>
      <c r="F2773">
        <v>0.27</v>
      </c>
    </row>
    <row r="2774" spans="1:6" x14ac:dyDescent="0.2">
      <c r="A2774" t="s">
        <v>14</v>
      </c>
      <c r="B2774">
        <v>76</v>
      </c>
      <c r="C2774" s="5">
        <v>-152.35001</v>
      </c>
      <c r="D2774" s="5">
        <v>77.674999999999997</v>
      </c>
      <c r="E2774">
        <v>1699</v>
      </c>
      <c r="F2774">
        <v>0.24</v>
      </c>
    </row>
    <row r="2775" spans="1:6" x14ac:dyDescent="0.2">
      <c r="A2775" t="s">
        <v>14</v>
      </c>
      <c r="B2775">
        <v>76</v>
      </c>
      <c r="C2775" s="5">
        <v>-152.35001</v>
      </c>
      <c r="D2775" s="5">
        <v>77.674999999999997</v>
      </c>
      <c r="E2775">
        <v>1499</v>
      </c>
      <c r="F2775">
        <v>0.3</v>
      </c>
    </row>
    <row r="2776" spans="1:6" x14ac:dyDescent="0.2">
      <c r="A2776" t="s">
        <v>14</v>
      </c>
      <c r="B2776">
        <v>76</v>
      </c>
      <c r="C2776" s="5">
        <v>-152.35001</v>
      </c>
      <c r="D2776" s="5">
        <v>77.674999999999997</v>
      </c>
      <c r="E2776">
        <v>1299</v>
      </c>
      <c r="F2776">
        <v>0.2</v>
      </c>
    </row>
    <row r="2777" spans="1:6" x14ac:dyDescent="0.2">
      <c r="A2777" t="s">
        <v>14</v>
      </c>
      <c r="B2777">
        <v>76</v>
      </c>
      <c r="C2777" s="5">
        <v>-152.35001</v>
      </c>
      <c r="D2777" s="5">
        <v>77.674999999999997</v>
      </c>
      <c r="E2777">
        <v>1100</v>
      </c>
      <c r="F2777">
        <v>0.28999999999999998</v>
      </c>
    </row>
    <row r="2778" spans="1:6" x14ac:dyDescent="0.2">
      <c r="A2778" t="s">
        <v>14</v>
      </c>
      <c r="B2778">
        <v>76</v>
      </c>
      <c r="C2778" s="5">
        <v>-152.35001</v>
      </c>
      <c r="D2778" s="5">
        <v>77.674999999999997</v>
      </c>
      <c r="E2778">
        <v>952</v>
      </c>
      <c r="F2778">
        <v>0.32</v>
      </c>
    </row>
    <row r="2779" spans="1:6" x14ac:dyDescent="0.2">
      <c r="A2779" t="s">
        <v>14</v>
      </c>
      <c r="B2779">
        <v>76</v>
      </c>
      <c r="C2779" s="5">
        <v>-152.35001</v>
      </c>
      <c r="D2779" s="5">
        <v>77.674999999999997</v>
      </c>
      <c r="E2779">
        <v>820</v>
      </c>
      <c r="F2779">
        <v>0.23</v>
      </c>
    </row>
    <row r="2780" spans="1:6" x14ac:dyDescent="0.2">
      <c r="A2780" t="s">
        <v>14</v>
      </c>
      <c r="B2780">
        <v>76</v>
      </c>
      <c r="C2780" s="5">
        <v>-152.35001</v>
      </c>
      <c r="D2780" s="5">
        <v>77.674999999999997</v>
      </c>
      <c r="E2780">
        <v>730</v>
      </c>
      <c r="F2780">
        <v>0.27</v>
      </c>
    </row>
    <row r="2781" spans="1:6" x14ac:dyDescent="0.2">
      <c r="A2781" t="s">
        <v>35</v>
      </c>
      <c r="B2781">
        <v>112</v>
      </c>
      <c r="C2781" s="5">
        <v>-151.97999999999999</v>
      </c>
      <c r="D2781" s="5">
        <v>74.007000000000005</v>
      </c>
      <c r="E2781">
        <v>995.4</v>
      </c>
      <c r="F2781">
        <v>0.31</v>
      </c>
    </row>
    <row r="2782" spans="1:6" x14ac:dyDescent="0.2">
      <c r="A2782" t="s">
        <v>16</v>
      </c>
      <c r="B2782">
        <v>19027</v>
      </c>
      <c r="C2782" s="5">
        <v>-151.66</v>
      </c>
      <c r="D2782" s="5">
        <v>71.501999999999995</v>
      </c>
      <c r="E2782">
        <v>803</v>
      </c>
      <c r="F2782">
        <v>0.224</v>
      </c>
    </row>
    <row r="2783" spans="1:6" x14ac:dyDescent="0.2">
      <c r="A2783" t="s">
        <v>13</v>
      </c>
      <c r="B2783">
        <v>24017</v>
      </c>
      <c r="C2783" s="5">
        <v>-151.63999999999999</v>
      </c>
      <c r="D2783" s="5">
        <v>71.492999999999995</v>
      </c>
      <c r="E2783">
        <v>818</v>
      </c>
      <c r="F2783">
        <v>0.247</v>
      </c>
    </row>
    <row r="2784" spans="1:6" x14ac:dyDescent="0.2">
      <c r="A2784" t="s">
        <v>13</v>
      </c>
      <c r="B2784">
        <v>24017</v>
      </c>
      <c r="C2784" s="5">
        <v>-151.63999999999999</v>
      </c>
      <c r="D2784" s="5">
        <v>71.492999999999995</v>
      </c>
      <c r="E2784">
        <v>804</v>
      </c>
      <c r="F2784">
        <v>0.25</v>
      </c>
    </row>
    <row r="2785" spans="1:6" x14ac:dyDescent="0.2">
      <c r="A2785" t="s">
        <v>33</v>
      </c>
      <c r="B2785">
        <v>15013</v>
      </c>
      <c r="C2785" s="5">
        <v>-151.49001000000001</v>
      </c>
      <c r="D2785" s="5">
        <v>71.623999999999995</v>
      </c>
      <c r="E2785">
        <v>1513</v>
      </c>
      <c r="F2785">
        <v>0.33130999999999999</v>
      </c>
    </row>
    <row r="2786" spans="1:6" x14ac:dyDescent="0.2">
      <c r="A2786" t="s">
        <v>4</v>
      </c>
      <c r="B2786">
        <v>63</v>
      </c>
      <c r="C2786" s="5">
        <v>-151.34</v>
      </c>
      <c r="D2786" s="5">
        <v>72.501000000000005</v>
      </c>
      <c r="E2786">
        <v>1478.2</v>
      </c>
      <c r="F2786">
        <v>0.28000000000000003</v>
      </c>
    </row>
    <row r="2787" spans="1:6" x14ac:dyDescent="0.2">
      <c r="A2787" t="s">
        <v>4</v>
      </c>
      <c r="B2787">
        <v>63</v>
      </c>
      <c r="C2787" s="5">
        <v>-151.34</v>
      </c>
      <c r="D2787" s="5">
        <v>72.501000000000005</v>
      </c>
      <c r="E2787">
        <v>741.1</v>
      </c>
      <c r="F2787">
        <v>0.23599999999999999</v>
      </c>
    </row>
    <row r="2788" spans="1:6" x14ac:dyDescent="0.2">
      <c r="A2788" t="s">
        <v>16</v>
      </c>
      <c r="B2788">
        <v>19028</v>
      </c>
      <c r="C2788" s="5">
        <v>-151.22999999999999</v>
      </c>
      <c r="D2788" s="5">
        <v>71.656999999999996</v>
      </c>
      <c r="E2788">
        <v>1002</v>
      </c>
      <c r="F2788">
        <v>0.26300000000000001</v>
      </c>
    </row>
    <row r="2789" spans="1:6" x14ac:dyDescent="0.2">
      <c r="A2789" t="s">
        <v>13</v>
      </c>
      <c r="B2789">
        <v>24015</v>
      </c>
      <c r="C2789" s="5">
        <v>-151.22999999999999</v>
      </c>
      <c r="D2789" s="5">
        <v>71.658000000000001</v>
      </c>
      <c r="E2789">
        <v>2009</v>
      </c>
      <c r="F2789">
        <v>0.3</v>
      </c>
    </row>
    <row r="2790" spans="1:6" x14ac:dyDescent="0.2">
      <c r="A2790" t="s">
        <v>13</v>
      </c>
      <c r="B2790">
        <v>24015</v>
      </c>
      <c r="C2790" s="5">
        <v>-151.22999999999999</v>
      </c>
      <c r="D2790" s="5">
        <v>71.658000000000001</v>
      </c>
      <c r="E2790">
        <v>1204</v>
      </c>
      <c r="F2790">
        <v>0.28599999999999998</v>
      </c>
    </row>
    <row r="2791" spans="1:6" x14ac:dyDescent="0.2">
      <c r="A2791" t="s">
        <v>33</v>
      </c>
      <c r="B2791">
        <v>15014</v>
      </c>
      <c r="C2791" s="5">
        <v>-150.84</v>
      </c>
      <c r="D2791" s="5">
        <v>71.790999999999997</v>
      </c>
      <c r="E2791">
        <v>2454</v>
      </c>
      <c r="F2791">
        <v>0.27790999999999999</v>
      </c>
    </row>
    <row r="2792" spans="1:6" x14ac:dyDescent="0.2">
      <c r="A2792" t="s">
        <v>16</v>
      </c>
      <c r="B2792">
        <v>19030</v>
      </c>
      <c r="C2792" s="5">
        <v>-150.31</v>
      </c>
      <c r="D2792" s="5">
        <v>71.983999999999995</v>
      </c>
      <c r="E2792">
        <v>1002</v>
      </c>
      <c r="F2792">
        <v>0.23200000000000001</v>
      </c>
    </row>
    <row r="2793" spans="1:6" x14ac:dyDescent="0.2">
      <c r="A2793" t="s">
        <v>13</v>
      </c>
      <c r="B2793">
        <v>24018</v>
      </c>
      <c r="C2793" s="5">
        <v>-150.16999999999999</v>
      </c>
      <c r="D2793" s="5">
        <v>71.953000000000003</v>
      </c>
      <c r="E2793">
        <v>2504</v>
      </c>
      <c r="F2793">
        <v>0.316</v>
      </c>
    </row>
    <row r="2794" spans="1:6" x14ac:dyDescent="0.2">
      <c r="A2794" t="s">
        <v>13</v>
      </c>
      <c r="B2794">
        <v>24018</v>
      </c>
      <c r="C2794" s="5">
        <v>-150.16999999999999</v>
      </c>
      <c r="D2794" s="5">
        <v>71.953000000000003</v>
      </c>
      <c r="E2794">
        <v>2004</v>
      </c>
      <c r="F2794">
        <v>0.15</v>
      </c>
    </row>
    <row r="2795" spans="1:6" x14ac:dyDescent="0.2">
      <c r="A2795" t="s">
        <v>13</v>
      </c>
      <c r="B2795">
        <v>24018</v>
      </c>
      <c r="C2795" s="5">
        <v>-150.16999999999999</v>
      </c>
      <c r="D2795" s="5">
        <v>71.953000000000003</v>
      </c>
      <c r="E2795">
        <v>1504</v>
      </c>
      <c r="F2795">
        <v>0.245</v>
      </c>
    </row>
    <row r="2796" spans="1:6" x14ac:dyDescent="0.2">
      <c r="A2796" t="s">
        <v>13</v>
      </c>
      <c r="B2796">
        <v>24018</v>
      </c>
      <c r="C2796" s="5">
        <v>-150.16999999999999</v>
      </c>
      <c r="D2796" s="5">
        <v>71.953000000000003</v>
      </c>
      <c r="E2796">
        <v>1012</v>
      </c>
      <c r="F2796">
        <v>0.17199999999999999</v>
      </c>
    </row>
    <row r="2797" spans="1:6" x14ac:dyDescent="0.2">
      <c r="A2797" t="s">
        <v>13</v>
      </c>
      <c r="B2797">
        <v>24018</v>
      </c>
      <c r="C2797" s="5">
        <v>-150.16999999999999</v>
      </c>
      <c r="D2797" s="5">
        <v>71.953000000000003</v>
      </c>
      <c r="E2797">
        <v>804</v>
      </c>
      <c r="F2797">
        <v>0.20200000000000001</v>
      </c>
    </row>
    <row r="2798" spans="1:6" x14ac:dyDescent="0.2">
      <c r="A2798" t="s">
        <v>16</v>
      </c>
      <c r="B2798">
        <v>19060</v>
      </c>
      <c r="C2798" s="5">
        <v>-150.14999</v>
      </c>
      <c r="D2798" s="5">
        <v>79.915000000000006</v>
      </c>
      <c r="E2798">
        <v>804</v>
      </c>
      <c r="F2798">
        <v>0.27200000000000002</v>
      </c>
    </row>
    <row r="2799" spans="1:6" x14ac:dyDescent="0.2">
      <c r="A2799" t="s">
        <v>16</v>
      </c>
      <c r="B2799">
        <v>19035</v>
      </c>
      <c r="C2799" s="5">
        <v>-150.13</v>
      </c>
      <c r="D2799" s="5">
        <v>74.924000000000007</v>
      </c>
      <c r="E2799">
        <v>1003</v>
      </c>
      <c r="F2799">
        <v>0.26</v>
      </c>
    </row>
    <row r="2800" spans="1:6" x14ac:dyDescent="0.2">
      <c r="A2800" t="s">
        <v>16</v>
      </c>
      <c r="B2800">
        <v>19032</v>
      </c>
      <c r="C2800" s="5">
        <v>-150.07001</v>
      </c>
      <c r="D2800" s="5">
        <v>72.510000000000005</v>
      </c>
      <c r="E2800">
        <v>1002</v>
      </c>
      <c r="F2800">
        <v>0.23899999999999999</v>
      </c>
    </row>
    <row r="2801" spans="1:6" x14ac:dyDescent="0.2">
      <c r="A2801" t="s">
        <v>13</v>
      </c>
      <c r="B2801">
        <v>24021</v>
      </c>
      <c r="C2801" s="5">
        <v>-150.00998999999999</v>
      </c>
      <c r="D2801" s="5">
        <v>73.998000000000005</v>
      </c>
      <c r="E2801">
        <v>1004</v>
      </c>
      <c r="F2801">
        <v>0.21</v>
      </c>
    </row>
    <row r="2802" spans="1:6" x14ac:dyDescent="0.2">
      <c r="A2802" t="s">
        <v>32</v>
      </c>
      <c r="B2802">
        <v>23</v>
      </c>
      <c r="C2802" s="5">
        <v>-150.00579999999999</v>
      </c>
      <c r="D2802" s="5">
        <v>78.007499999999993</v>
      </c>
      <c r="E2802">
        <v>2502</v>
      </c>
      <c r="F2802">
        <v>0.28000000000000003</v>
      </c>
    </row>
    <row r="2803" spans="1:6" x14ac:dyDescent="0.2">
      <c r="A2803" t="s">
        <v>32</v>
      </c>
      <c r="B2803">
        <v>23</v>
      </c>
      <c r="C2803" s="5">
        <v>-150.00579999999999</v>
      </c>
      <c r="D2803" s="5">
        <v>78.007499999999993</v>
      </c>
      <c r="E2803">
        <v>2001</v>
      </c>
      <c r="F2803">
        <v>0.27</v>
      </c>
    </row>
    <row r="2804" spans="1:6" x14ac:dyDescent="0.2">
      <c r="A2804" t="s">
        <v>32</v>
      </c>
      <c r="B2804">
        <v>23</v>
      </c>
      <c r="C2804" s="5">
        <v>-150.00579999999999</v>
      </c>
      <c r="D2804" s="5">
        <v>78.007499999999993</v>
      </c>
      <c r="E2804">
        <v>1502</v>
      </c>
      <c r="F2804">
        <v>0.24</v>
      </c>
    </row>
    <row r="2805" spans="1:6" x14ac:dyDescent="0.2">
      <c r="A2805" t="s">
        <v>32</v>
      </c>
      <c r="B2805">
        <v>23</v>
      </c>
      <c r="C2805" s="5">
        <v>-150.00579999999999</v>
      </c>
      <c r="D2805" s="5">
        <v>78.007499999999993</v>
      </c>
      <c r="E2805">
        <v>1001</v>
      </c>
      <c r="F2805">
        <v>0.24</v>
      </c>
    </row>
    <row r="2806" spans="1:6" x14ac:dyDescent="0.2">
      <c r="A2806" t="s">
        <v>32</v>
      </c>
      <c r="B2806">
        <v>23</v>
      </c>
      <c r="C2806" s="5">
        <v>-150.00579999999999</v>
      </c>
      <c r="D2806" s="5">
        <v>78.007499999999993</v>
      </c>
      <c r="E2806">
        <v>802</v>
      </c>
      <c r="F2806">
        <v>0.27</v>
      </c>
    </row>
    <row r="2807" spans="1:6" x14ac:dyDescent="0.2">
      <c r="A2807" t="s">
        <v>32</v>
      </c>
      <c r="B2807">
        <v>23</v>
      </c>
      <c r="C2807" s="5">
        <v>-150.00579999999999</v>
      </c>
      <c r="D2807" s="5">
        <v>78.007499999999993</v>
      </c>
      <c r="E2807">
        <v>702</v>
      </c>
      <c r="F2807">
        <v>0.23</v>
      </c>
    </row>
    <row r="2808" spans="1:6" x14ac:dyDescent="0.2">
      <c r="A2808" t="s">
        <v>32</v>
      </c>
      <c r="B2808">
        <v>38</v>
      </c>
      <c r="C2808" s="5">
        <v>-150.00078999999999</v>
      </c>
      <c r="D2808" s="5">
        <v>75.000299999999996</v>
      </c>
      <c r="E2808">
        <v>2502</v>
      </c>
      <c r="F2808">
        <v>0.26</v>
      </c>
    </row>
    <row r="2809" spans="1:6" x14ac:dyDescent="0.2">
      <c r="A2809" t="s">
        <v>32</v>
      </c>
      <c r="B2809">
        <v>38</v>
      </c>
      <c r="C2809" s="5">
        <v>-150.00078999999999</v>
      </c>
      <c r="D2809" s="5">
        <v>75.000299999999996</v>
      </c>
      <c r="E2809">
        <v>2002</v>
      </c>
      <c r="F2809">
        <v>0.28999999999999998</v>
      </c>
    </row>
    <row r="2810" spans="1:6" x14ac:dyDescent="0.2">
      <c r="A2810" t="s">
        <v>32</v>
      </c>
      <c r="B2810">
        <v>38</v>
      </c>
      <c r="C2810" s="5">
        <v>-150.00078999999999</v>
      </c>
      <c r="D2810" s="5">
        <v>75.000299999999996</v>
      </c>
      <c r="E2810">
        <v>1502</v>
      </c>
      <c r="F2810">
        <v>0.26</v>
      </c>
    </row>
    <row r="2811" spans="1:6" x14ac:dyDescent="0.2">
      <c r="A2811" t="s">
        <v>32</v>
      </c>
      <c r="B2811">
        <v>38</v>
      </c>
      <c r="C2811" s="5">
        <v>-150.00078999999999</v>
      </c>
      <c r="D2811" s="5">
        <v>75.000299999999996</v>
      </c>
      <c r="E2811">
        <v>1002</v>
      </c>
      <c r="F2811">
        <v>0.24</v>
      </c>
    </row>
    <row r="2812" spans="1:6" x14ac:dyDescent="0.2">
      <c r="A2812" t="s">
        <v>32</v>
      </c>
      <c r="B2812">
        <v>38</v>
      </c>
      <c r="C2812" s="5">
        <v>-150.00078999999999</v>
      </c>
      <c r="D2812" s="5">
        <v>75.000299999999996</v>
      </c>
      <c r="E2812">
        <v>802</v>
      </c>
      <c r="F2812">
        <v>0.25</v>
      </c>
    </row>
    <row r="2813" spans="1:6" x14ac:dyDescent="0.2">
      <c r="A2813" t="s">
        <v>32</v>
      </c>
      <c r="B2813">
        <v>38</v>
      </c>
      <c r="C2813" s="5">
        <v>-150.00078999999999</v>
      </c>
      <c r="D2813" s="5">
        <v>75.000299999999996</v>
      </c>
      <c r="E2813">
        <v>701</v>
      </c>
      <c r="F2813">
        <v>0.2</v>
      </c>
    </row>
    <row r="2814" spans="1:6" x14ac:dyDescent="0.2">
      <c r="A2814" t="s">
        <v>5</v>
      </c>
      <c r="B2814">
        <v>14004</v>
      </c>
      <c r="C2814" s="5">
        <v>-150</v>
      </c>
      <c r="D2814" s="5">
        <v>71.498999999999995</v>
      </c>
      <c r="E2814">
        <v>1905</v>
      </c>
      <c r="F2814">
        <v>0.41099999999999998</v>
      </c>
    </row>
    <row r="2815" spans="1:6" x14ac:dyDescent="0.2">
      <c r="A2815" t="s">
        <v>5</v>
      </c>
      <c r="B2815">
        <v>14004</v>
      </c>
      <c r="C2815" s="5">
        <v>-150</v>
      </c>
      <c r="D2815" s="5">
        <v>71.498999999999995</v>
      </c>
      <c r="E2815">
        <v>1184</v>
      </c>
      <c r="F2815">
        <v>0.249</v>
      </c>
    </row>
    <row r="2816" spans="1:6" x14ac:dyDescent="0.2">
      <c r="A2816" t="s">
        <v>5</v>
      </c>
      <c r="B2816">
        <v>14004</v>
      </c>
      <c r="C2816" s="5">
        <v>-150</v>
      </c>
      <c r="D2816" s="5">
        <v>71.498999999999995</v>
      </c>
      <c r="E2816">
        <v>987</v>
      </c>
      <c r="F2816">
        <v>0.47599999999999998</v>
      </c>
    </row>
    <row r="2817" spans="1:6" x14ac:dyDescent="0.2">
      <c r="A2817" t="s">
        <v>5</v>
      </c>
      <c r="B2817">
        <v>14004</v>
      </c>
      <c r="C2817" s="5">
        <v>-150</v>
      </c>
      <c r="D2817" s="5">
        <v>71.498999999999995</v>
      </c>
      <c r="E2817">
        <v>790</v>
      </c>
      <c r="F2817">
        <v>0.313</v>
      </c>
    </row>
    <row r="2818" spans="1:6" x14ac:dyDescent="0.2">
      <c r="A2818" t="s">
        <v>5</v>
      </c>
      <c r="B2818">
        <v>14007</v>
      </c>
      <c r="C2818" s="5">
        <v>-150</v>
      </c>
      <c r="D2818" s="5">
        <v>74</v>
      </c>
      <c r="E2818">
        <v>1949</v>
      </c>
      <c r="F2818">
        <v>0.32800000000000001</v>
      </c>
    </row>
    <row r="2819" spans="1:6" x14ac:dyDescent="0.2">
      <c r="A2819" t="s">
        <v>13</v>
      </c>
      <c r="B2819">
        <v>24023</v>
      </c>
      <c r="C2819" s="5">
        <v>-150</v>
      </c>
      <c r="D2819" s="5">
        <v>75</v>
      </c>
      <c r="E2819">
        <v>2504</v>
      </c>
      <c r="F2819">
        <v>0.221</v>
      </c>
    </row>
    <row r="2820" spans="1:6" x14ac:dyDescent="0.2">
      <c r="A2820" t="s">
        <v>13</v>
      </c>
      <c r="B2820">
        <v>24023</v>
      </c>
      <c r="C2820" s="5">
        <v>-150</v>
      </c>
      <c r="D2820" s="5">
        <v>75</v>
      </c>
      <c r="E2820">
        <v>2004</v>
      </c>
      <c r="F2820">
        <v>0.19700000000000001</v>
      </c>
    </row>
    <row r="2821" spans="1:6" x14ac:dyDescent="0.2">
      <c r="A2821" t="s">
        <v>13</v>
      </c>
      <c r="B2821">
        <v>24023</v>
      </c>
      <c r="C2821" s="5">
        <v>-150</v>
      </c>
      <c r="D2821" s="5">
        <v>75</v>
      </c>
      <c r="E2821">
        <v>1504</v>
      </c>
      <c r="F2821">
        <v>0.19400000000000001</v>
      </c>
    </row>
    <row r="2822" spans="1:6" x14ac:dyDescent="0.2">
      <c r="A2822" t="s">
        <v>10</v>
      </c>
      <c r="B2822">
        <v>22044</v>
      </c>
      <c r="C2822" s="5">
        <v>-149.99001000000001</v>
      </c>
      <c r="D2822" s="5">
        <v>83.028999999999996</v>
      </c>
      <c r="E2822">
        <v>2002</v>
      </c>
      <c r="F2822">
        <v>0.22906000000000001</v>
      </c>
    </row>
    <row r="2823" spans="1:6" x14ac:dyDescent="0.2">
      <c r="A2823" t="s">
        <v>16</v>
      </c>
      <c r="B2823">
        <v>19033</v>
      </c>
      <c r="C2823" s="5">
        <v>-149.97999999999999</v>
      </c>
      <c r="D2823" s="5">
        <v>72.998000000000005</v>
      </c>
      <c r="E2823">
        <v>1003</v>
      </c>
      <c r="F2823">
        <v>0.222</v>
      </c>
    </row>
    <row r="2824" spans="1:6" x14ac:dyDescent="0.2">
      <c r="A2824" t="s">
        <v>16</v>
      </c>
      <c r="B2824">
        <v>19034</v>
      </c>
      <c r="C2824" s="5">
        <v>-149.97999999999999</v>
      </c>
      <c r="D2824" s="5">
        <v>73.983999999999995</v>
      </c>
      <c r="E2824">
        <v>1000</v>
      </c>
      <c r="F2824">
        <v>0.30599999999999999</v>
      </c>
    </row>
    <row r="2825" spans="1:6" x14ac:dyDescent="0.2">
      <c r="A2825" t="s">
        <v>38</v>
      </c>
      <c r="B2825">
        <v>16038</v>
      </c>
      <c r="C2825" s="5">
        <v>-149.87</v>
      </c>
      <c r="D2825" s="5">
        <v>77.983000000000004</v>
      </c>
      <c r="E2825">
        <v>802</v>
      </c>
      <c r="F2825">
        <v>0.20399999999999999</v>
      </c>
    </row>
    <row r="2826" spans="1:6" x14ac:dyDescent="0.2">
      <c r="A2826" t="s">
        <v>16</v>
      </c>
      <c r="B2826">
        <v>19050</v>
      </c>
      <c r="C2826" s="5">
        <v>-149.77000000000001</v>
      </c>
      <c r="D2826" s="5">
        <v>77.942999999999998</v>
      </c>
      <c r="E2826">
        <v>1003</v>
      </c>
      <c r="F2826">
        <v>0.20899999999999999</v>
      </c>
    </row>
    <row r="2827" spans="1:6" x14ac:dyDescent="0.2">
      <c r="A2827" t="s">
        <v>16</v>
      </c>
      <c r="B2827">
        <v>19063</v>
      </c>
      <c r="C2827" s="5">
        <v>-146.82001</v>
      </c>
      <c r="D2827" s="5">
        <v>77.712999999999994</v>
      </c>
      <c r="E2827">
        <v>998</v>
      </c>
      <c r="F2827">
        <v>0.26200000000000001</v>
      </c>
    </row>
    <row r="2828" spans="1:6" x14ac:dyDescent="0.2">
      <c r="A2828" t="s">
        <v>4</v>
      </c>
      <c r="B2828">
        <v>67</v>
      </c>
      <c r="C2828" s="5">
        <v>-146</v>
      </c>
      <c r="D2828" s="5">
        <v>72.001999999999995</v>
      </c>
      <c r="E2828">
        <v>2460.1999999999998</v>
      </c>
      <c r="F2828">
        <v>0.3</v>
      </c>
    </row>
    <row r="2829" spans="1:6" x14ac:dyDescent="0.2">
      <c r="A2829" t="s">
        <v>4</v>
      </c>
      <c r="B2829">
        <v>67</v>
      </c>
      <c r="C2829" s="5">
        <v>-146</v>
      </c>
      <c r="D2829" s="5">
        <v>72.001999999999995</v>
      </c>
      <c r="E2829">
        <v>1971.5</v>
      </c>
      <c r="F2829">
        <v>0.28599999999999998</v>
      </c>
    </row>
    <row r="2830" spans="1:6" x14ac:dyDescent="0.2">
      <c r="A2830" t="s">
        <v>4</v>
      </c>
      <c r="B2830">
        <v>67</v>
      </c>
      <c r="C2830" s="5">
        <v>-146</v>
      </c>
      <c r="D2830" s="5">
        <v>72.001999999999995</v>
      </c>
      <c r="E2830">
        <v>988.5</v>
      </c>
      <c r="F2830">
        <v>0.25700000000000001</v>
      </c>
    </row>
    <row r="2831" spans="1:6" x14ac:dyDescent="0.2">
      <c r="A2831" t="s">
        <v>16</v>
      </c>
      <c r="B2831">
        <v>19099</v>
      </c>
      <c r="C2831" s="5">
        <v>-145.37</v>
      </c>
      <c r="D2831" s="5">
        <v>73.010999999999996</v>
      </c>
      <c r="E2831">
        <v>1005</v>
      </c>
      <c r="F2831">
        <v>0.19500000000000001</v>
      </c>
    </row>
    <row r="2832" spans="1:6" x14ac:dyDescent="0.2">
      <c r="A2832" t="s">
        <v>16</v>
      </c>
      <c r="B2832">
        <v>19086</v>
      </c>
      <c r="C2832" s="5">
        <v>-144.97999999999999</v>
      </c>
      <c r="D2832" s="5">
        <v>74.504000000000005</v>
      </c>
      <c r="E2832">
        <v>1002</v>
      </c>
      <c r="F2832">
        <v>0.11899999999999999</v>
      </c>
    </row>
    <row r="2833" spans="1:6" x14ac:dyDescent="0.2">
      <c r="A2833" t="s">
        <v>32</v>
      </c>
      <c r="B2833">
        <v>52</v>
      </c>
      <c r="C2833" s="5">
        <v>-144.7012</v>
      </c>
      <c r="D2833" s="5">
        <v>72.600200000000001</v>
      </c>
      <c r="E2833">
        <v>2502</v>
      </c>
      <c r="F2833">
        <v>0.27</v>
      </c>
    </row>
    <row r="2834" spans="1:6" x14ac:dyDescent="0.2">
      <c r="A2834" t="s">
        <v>32</v>
      </c>
      <c r="B2834">
        <v>52</v>
      </c>
      <c r="C2834" s="5">
        <v>-144.7012</v>
      </c>
      <c r="D2834" s="5">
        <v>72.600200000000001</v>
      </c>
      <c r="E2834">
        <v>2002</v>
      </c>
      <c r="F2834">
        <v>0.28000000000000003</v>
      </c>
    </row>
    <row r="2835" spans="1:6" x14ac:dyDescent="0.2">
      <c r="A2835" t="s">
        <v>32</v>
      </c>
      <c r="B2835">
        <v>52</v>
      </c>
      <c r="C2835" s="5">
        <v>-144.7012</v>
      </c>
      <c r="D2835" s="5">
        <v>72.600200000000001</v>
      </c>
      <c r="E2835">
        <v>1502</v>
      </c>
      <c r="F2835">
        <v>0.25</v>
      </c>
    </row>
    <row r="2836" spans="1:6" x14ac:dyDescent="0.2">
      <c r="A2836" t="s">
        <v>32</v>
      </c>
      <c r="B2836">
        <v>52</v>
      </c>
      <c r="C2836" s="5">
        <v>-144.7012</v>
      </c>
      <c r="D2836" s="5">
        <v>72.600200000000001</v>
      </c>
      <c r="E2836">
        <v>1001</v>
      </c>
      <c r="F2836">
        <v>0.22</v>
      </c>
    </row>
    <row r="2837" spans="1:6" x14ac:dyDescent="0.2">
      <c r="A2837" t="s">
        <v>32</v>
      </c>
      <c r="B2837">
        <v>52</v>
      </c>
      <c r="C2837" s="5">
        <v>-144.7012</v>
      </c>
      <c r="D2837" s="5">
        <v>72.600200000000001</v>
      </c>
      <c r="E2837">
        <v>802</v>
      </c>
      <c r="F2837">
        <v>0.24</v>
      </c>
    </row>
    <row r="2838" spans="1:6" x14ac:dyDescent="0.2">
      <c r="A2838" t="s">
        <v>32</v>
      </c>
      <c r="B2838">
        <v>52</v>
      </c>
      <c r="C2838" s="5">
        <v>-144.7012</v>
      </c>
      <c r="D2838" s="5">
        <v>72.600200000000001</v>
      </c>
      <c r="E2838">
        <v>702</v>
      </c>
      <c r="F2838">
        <v>0.23</v>
      </c>
    </row>
    <row r="2839" spans="1:6" x14ac:dyDescent="0.2">
      <c r="A2839" t="s">
        <v>16</v>
      </c>
      <c r="B2839">
        <v>19096</v>
      </c>
      <c r="C2839" s="5">
        <v>-144.69999999999999</v>
      </c>
      <c r="D2839" s="5">
        <v>72.688000000000002</v>
      </c>
      <c r="E2839">
        <v>802</v>
      </c>
      <c r="F2839">
        <v>0.186</v>
      </c>
    </row>
    <row r="2840" spans="1:6" x14ac:dyDescent="0.2">
      <c r="A2840" t="s">
        <v>16</v>
      </c>
      <c r="B2840">
        <v>19097</v>
      </c>
      <c r="C2840" s="5">
        <v>-143.83000000000001</v>
      </c>
      <c r="D2840" s="5">
        <v>72.646000000000001</v>
      </c>
      <c r="E2840">
        <v>802</v>
      </c>
      <c r="F2840">
        <v>0.26600000000000001</v>
      </c>
    </row>
    <row r="2841" spans="1:6" x14ac:dyDescent="0.2">
      <c r="A2841" t="s">
        <v>2</v>
      </c>
      <c r="B2841">
        <v>4010</v>
      </c>
      <c r="C2841" s="5">
        <v>-143.5</v>
      </c>
      <c r="D2841" s="5">
        <v>72.597999999999999</v>
      </c>
      <c r="E2841">
        <v>2500</v>
      </c>
      <c r="F2841">
        <v>0.1</v>
      </c>
    </row>
    <row r="2842" spans="1:6" x14ac:dyDescent="0.2">
      <c r="A2842" t="s">
        <v>2</v>
      </c>
      <c r="B2842">
        <v>4010</v>
      </c>
      <c r="C2842" s="5">
        <v>-143.5</v>
      </c>
      <c r="D2842" s="5">
        <v>72.597999999999999</v>
      </c>
      <c r="E2842">
        <v>2000</v>
      </c>
      <c r="F2842">
        <v>0</v>
      </c>
    </row>
    <row r="2843" spans="1:6" x14ac:dyDescent="0.2">
      <c r="A2843" t="s">
        <v>2</v>
      </c>
      <c r="B2843">
        <v>4010</v>
      </c>
      <c r="C2843" s="5">
        <v>-143.5</v>
      </c>
      <c r="D2843" s="5">
        <v>72.597999999999999</v>
      </c>
      <c r="E2843">
        <v>1500</v>
      </c>
      <c r="F2843">
        <v>0</v>
      </c>
    </row>
    <row r="2844" spans="1:6" x14ac:dyDescent="0.2">
      <c r="A2844" t="s">
        <v>2</v>
      </c>
      <c r="B2844">
        <v>4010</v>
      </c>
      <c r="C2844" s="5">
        <v>-143.5</v>
      </c>
      <c r="D2844" s="5">
        <v>72.597999999999999</v>
      </c>
      <c r="E2844">
        <v>1000</v>
      </c>
      <c r="F2844">
        <v>0.1</v>
      </c>
    </row>
    <row r="2845" spans="1:6" x14ac:dyDescent="0.2">
      <c r="A2845" t="s">
        <v>16</v>
      </c>
      <c r="B2845">
        <v>19064</v>
      </c>
      <c r="C2845" s="5">
        <v>-143.24001000000001</v>
      </c>
      <c r="D2845" s="5">
        <v>77.307000000000002</v>
      </c>
      <c r="E2845">
        <v>1002</v>
      </c>
      <c r="F2845">
        <v>0.247</v>
      </c>
    </row>
    <row r="2846" spans="1:6" x14ac:dyDescent="0.2">
      <c r="A2846" t="s">
        <v>4</v>
      </c>
      <c r="B2846">
        <v>69</v>
      </c>
      <c r="C2846" s="5">
        <v>-142.13</v>
      </c>
      <c r="D2846" s="5">
        <v>72.489999999999995</v>
      </c>
      <c r="E2846">
        <v>2460</v>
      </c>
      <c r="F2846">
        <v>0.29699999999999999</v>
      </c>
    </row>
    <row r="2847" spans="1:6" x14ac:dyDescent="0.2">
      <c r="A2847" t="s">
        <v>4</v>
      </c>
      <c r="B2847">
        <v>69</v>
      </c>
      <c r="C2847" s="5">
        <v>-142.13</v>
      </c>
      <c r="D2847" s="5">
        <v>72.489999999999995</v>
      </c>
      <c r="E2847">
        <v>1969.2</v>
      </c>
      <c r="F2847">
        <v>0.29199999999999998</v>
      </c>
    </row>
    <row r="2848" spans="1:6" x14ac:dyDescent="0.2">
      <c r="A2848" t="s">
        <v>4</v>
      </c>
      <c r="B2848">
        <v>69</v>
      </c>
      <c r="C2848" s="5">
        <v>-142.13</v>
      </c>
      <c r="D2848" s="5">
        <v>72.489999999999995</v>
      </c>
      <c r="E2848">
        <v>987.5</v>
      </c>
      <c r="F2848">
        <v>0.26300000000000001</v>
      </c>
    </row>
    <row r="2849" spans="1:6" x14ac:dyDescent="0.2">
      <c r="A2849" t="s">
        <v>4</v>
      </c>
      <c r="B2849">
        <v>70</v>
      </c>
      <c r="C2849" s="5">
        <v>-142.08000000000001</v>
      </c>
      <c r="D2849" s="5">
        <v>71.847999999999999</v>
      </c>
      <c r="E2849">
        <v>2705.1</v>
      </c>
      <c r="F2849">
        <v>0.28499999999999998</v>
      </c>
    </row>
    <row r="2850" spans="1:6" x14ac:dyDescent="0.2">
      <c r="A2850" t="s">
        <v>4</v>
      </c>
      <c r="B2850">
        <v>70</v>
      </c>
      <c r="C2850" s="5">
        <v>-142.08000000000001</v>
      </c>
      <c r="D2850" s="5">
        <v>71.847999999999999</v>
      </c>
      <c r="E2850">
        <v>2213.3000000000002</v>
      </c>
      <c r="F2850">
        <v>0.28399999999999997</v>
      </c>
    </row>
    <row r="2851" spans="1:6" x14ac:dyDescent="0.2">
      <c r="A2851" t="s">
        <v>4</v>
      </c>
      <c r="B2851">
        <v>70</v>
      </c>
      <c r="C2851" s="5">
        <v>-142.08000000000001</v>
      </c>
      <c r="D2851" s="5">
        <v>71.847999999999999</v>
      </c>
      <c r="E2851">
        <v>1479.3</v>
      </c>
      <c r="F2851">
        <v>0.27900000000000003</v>
      </c>
    </row>
    <row r="2852" spans="1:6" x14ac:dyDescent="0.2">
      <c r="A2852" t="s">
        <v>4</v>
      </c>
      <c r="B2852">
        <v>70</v>
      </c>
      <c r="C2852" s="5">
        <v>-142.08000000000001</v>
      </c>
      <c r="D2852" s="5">
        <v>71.847999999999999</v>
      </c>
      <c r="E2852">
        <v>740.4</v>
      </c>
      <c r="F2852">
        <v>0.23899999999999999</v>
      </c>
    </row>
    <row r="2853" spans="1:6" x14ac:dyDescent="0.2">
      <c r="A2853" t="s">
        <v>4</v>
      </c>
      <c r="B2853">
        <v>71</v>
      </c>
      <c r="C2853" s="5">
        <v>-142.00998999999999</v>
      </c>
      <c r="D2853" s="5">
        <v>71.257000000000005</v>
      </c>
      <c r="E2853">
        <v>2703.6</v>
      </c>
      <c r="F2853">
        <v>0.28999999999999998</v>
      </c>
    </row>
    <row r="2854" spans="1:6" x14ac:dyDescent="0.2">
      <c r="A2854" t="s">
        <v>4</v>
      </c>
      <c r="B2854">
        <v>71</v>
      </c>
      <c r="C2854" s="5">
        <v>-142.00998999999999</v>
      </c>
      <c r="D2854" s="5">
        <v>71.257000000000005</v>
      </c>
      <c r="E2854">
        <v>2215.1</v>
      </c>
      <c r="F2854">
        <v>0.29799999999999999</v>
      </c>
    </row>
    <row r="2855" spans="1:6" x14ac:dyDescent="0.2">
      <c r="A2855" t="s">
        <v>4</v>
      </c>
      <c r="B2855">
        <v>71</v>
      </c>
      <c r="C2855" s="5">
        <v>-142.00998999999999</v>
      </c>
      <c r="D2855" s="5">
        <v>71.257000000000005</v>
      </c>
      <c r="E2855">
        <v>1480.2</v>
      </c>
      <c r="F2855">
        <v>0.27900000000000003</v>
      </c>
    </row>
    <row r="2856" spans="1:6" x14ac:dyDescent="0.2">
      <c r="A2856" t="s">
        <v>4</v>
      </c>
      <c r="B2856">
        <v>71</v>
      </c>
      <c r="C2856" s="5">
        <v>-142.00998999999999</v>
      </c>
      <c r="D2856" s="5">
        <v>71.257000000000005</v>
      </c>
      <c r="E2856">
        <v>741.9</v>
      </c>
      <c r="F2856">
        <v>0.247</v>
      </c>
    </row>
    <row r="2857" spans="1:6" x14ac:dyDescent="0.2">
      <c r="A2857" t="s">
        <v>4</v>
      </c>
      <c r="B2857">
        <v>68</v>
      </c>
      <c r="C2857" s="5">
        <v>-142</v>
      </c>
      <c r="D2857" s="5">
        <v>72.819000000000003</v>
      </c>
      <c r="E2857">
        <v>2460.6999999999998</v>
      </c>
      <c r="F2857">
        <v>0.29899999999999999</v>
      </c>
    </row>
    <row r="2858" spans="1:6" x14ac:dyDescent="0.2">
      <c r="A2858" t="s">
        <v>4</v>
      </c>
      <c r="B2858">
        <v>68</v>
      </c>
      <c r="C2858" s="5">
        <v>-142</v>
      </c>
      <c r="D2858" s="5">
        <v>72.819000000000003</v>
      </c>
      <c r="E2858">
        <v>1970.2</v>
      </c>
      <c r="F2858">
        <v>0.29899999999999999</v>
      </c>
    </row>
    <row r="2859" spans="1:6" x14ac:dyDescent="0.2">
      <c r="A2859" t="s">
        <v>4</v>
      </c>
      <c r="B2859">
        <v>68</v>
      </c>
      <c r="C2859" s="5">
        <v>-142</v>
      </c>
      <c r="D2859" s="5">
        <v>72.819000000000003</v>
      </c>
      <c r="E2859">
        <v>989.1</v>
      </c>
      <c r="F2859">
        <v>0.28000000000000003</v>
      </c>
    </row>
    <row r="2860" spans="1:6" x14ac:dyDescent="0.2">
      <c r="A2860" t="s">
        <v>4</v>
      </c>
      <c r="B2860">
        <v>72</v>
      </c>
      <c r="C2860" s="5">
        <v>-141.99001000000001</v>
      </c>
      <c r="D2860" s="5">
        <v>71.028000000000006</v>
      </c>
      <c r="E2860">
        <v>2214.5</v>
      </c>
      <c r="F2860">
        <v>0.28499999999999998</v>
      </c>
    </row>
    <row r="2861" spans="1:6" x14ac:dyDescent="0.2">
      <c r="A2861" t="s">
        <v>4</v>
      </c>
      <c r="B2861">
        <v>72</v>
      </c>
      <c r="C2861" s="5">
        <v>-141.99001000000001</v>
      </c>
      <c r="D2861" s="5">
        <v>71.028000000000006</v>
      </c>
      <c r="E2861">
        <v>1479.4</v>
      </c>
      <c r="F2861">
        <v>0.27700000000000002</v>
      </c>
    </row>
    <row r="2862" spans="1:6" x14ac:dyDescent="0.2">
      <c r="A2862" t="s">
        <v>4</v>
      </c>
      <c r="B2862">
        <v>72</v>
      </c>
      <c r="C2862" s="5">
        <v>-141.99001000000001</v>
      </c>
      <c r="D2862" s="5">
        <v>71.028000000000006</v>
      </c>
      <c r="E2862">
        <v>740.3</v>
      </c>
      <c r="F2862">
        <v>0.23699999999999999</v>
      </c>
    </row>
    <row r="2863" spans="1:6" x14ac:dyDescent="0.2">
      <c r="A2863" t="s">
        <v>4</v>
      </c>
      <c r="B2863">
        <v>73</v>
      </c>
      <c r="C2863" s="5">
        <v>-141.85001</v>
      </c>
      <c r="D2863" s="5">
        <v>70.787000000000006</v>
      </c>
      <c r="E2863">
        <v>1725</v>
      </c>
      <c r="F2863">
        <v>0.27900000000000003</v>
      </c>
    </row>
    <row r="2864" spans="1:6" x14ac:dyDescent="0.2">
      <c r="A2864" t="s">
        <v>4</v>
      </c>
      <c r="B2864">
        <v>73</v>
      </c>
      <c r="C2864" s="5">
        <v>-141.85001</v>
      </c>
      <c r="D2864" s="5">
        <v>70.787000000000006</v>
      </c>
      <c r="E2864">
        <v>1480.1</v>
      </c>
      <c r="F2864">
        <v>0.25900000000000001</v>
      </c>
    </row>
    <row r="2865" spans="1:6" x14ac:dyDescent="0.2">
      <c r="A2865" t="s">
        <v>4</v>
      </c>
      <c r="B2865">
        <v>73</v>
      </c>
      <c r="C2865" s="5">
        <v>-141.85001</v>
      </c>
      <c r="D2865" s="5">
        <v>70.787000000000006</v>
      </c>
      <c r="E2865">
        <v>741.7</v>
      </c>
      <c r="F2865">
        <v>0.23400000000000001</v>
      </c>
    </row>
    <row r="2866" spans="1:6" x14ac:dyDescent="0.2">
      <c r="A2866" t="s">
        <v>4</v>
      </c>
      <c r="B2866">
        <v>74</v>
      </c>
      <c r="C2866" s="5">
        <v>-141.78</v>
      </c>
      <c r="D2866" s="5">
        <v>70.7</v>
      </c>
      <c r="E2866">
        <v>987.8</v>
      </c>
      <c r="F2866">
        <v>0.23400000000000001</v>
      </c>
    </row>
    <row r="2867" spans="1:6" x14ac:dyDescent="0.2">
      <c r="A2867" t="s">
        <v>16</v>
      </c>
      <c r="B2867">
        <v>19068</v>
      </c>
      <c r="C2867" s="5">
        <v>-140.25</v>
      </c>
      <c r="D2867" s="5">
        <v>77.040999999999997</v>
      </c>
      <c r="E2867">
        <v>1003</v>
      </c>
      <c r="F2867">
        <v>0.22500000000000001</v>
      </c>
    </row>
    <row r="2868" spans="1:6" x14ac:dyDescent="0.2">
      <c r="A2868" t="s">
        <v>16</v>
      </c>
      <c r="B2868">
        <v>19015</v>
      </c>
      <c r="C2868" s="5">
        <v>-140.09</v>
      </c>
      <c r="D2868" s="5">
        <v>70.965000000000003</v>
      </c>
      <c r="E2868">
        <v>1002</v>
      </c>
      <c r="F2868">
        <v>0.24299999999999999</v>
      </c>
    </row>
    <row r="2869" spans="1:6" x14ac:dyDescent="0.2">
      <c r="A2869" t="s">
        <v>16</v>
      </c>
      <c r="B2869">
        <v>19087</v>
      </c>
      <c r="C2869" s="5">
        <v>-140.06</v>
      </c>
      <c r="D2869" s="5">
        <v>73.974000000000004</v>
      </c>
      <c r="E2869">
        <v>1002</v>
      </c>
      <c r="F2869">
        <v>0.19900000000000001</v>
      </c>
    </row>
    <row r="2870" spans="1:6" x14ac:dyDescent="0.2">
      <c r="A2870" t="s">
        <v>16</v>
      </c>
      <c r="B2870">
        <v>19016</v>
      </c>
      <c r="C2870" s="5">
        <v>-140.05000000000001</v>
      </c>
      <c r="D2870" s="5">
        <v>70.813999999999993</v>
      </c>
      <c r="E2870">
        <v>792</v>
      </c>
      <c r="F2870">
        <v>0.193</v>
      </c>
    </row>
    <row r="2871" spans="1:6" x14ac:dyDescent="0.2">
      <c r="A2871" t="s">
        <v>16</v>
      </c>
      <c r="B2871">
        <v>19013</v>
      </c>
      <c r="C2871" s="5">
        <v>-140.05000000000001</v>
      </c>
      <c r="D2871" s="5">
        <v>71.989999999999995</v>
      </c>
      <c r="E2871">
        <v>1002</v>
      </c>
      <c r="F2871">
        <v>0.247</v>
      </c>
    </row>
    <row r="2872" spans="1:6" x14ac:dyDescent="0.2">
      <c r="A2872" t="s">
        <v>38</v>
      </c>
      <c r="B2872">
        <v>16049</v>
      </c>
      <c r="C2872" s="5">
        <v>-140.03</v>
      </c>
      <c r="D2872" s="5">
        <v>75.021000000000001</v>
      </c>
      <c r="E2872">
        <v>1002</v>
      </c>
      <c r="F2872">
        <v>0.28899999999999998</v>
      </c>
    </row>
    <row r="2873" spans="1:6" x14ac:dyDescent="0.2">
      <c r="A2873" t="s">
        <v>32</v>
      </c>
      <c r="B2873">
        <v>64</v>
      </c>
      <c r="C2873" s="5">
        <v>-140.024</v>
      </c>
      <c r="D2873" s="5">
        <v>70.998699999999999</v>
      </c>
      <c r="E2873">
        <v>2066</v>
      </c>
      <c r="F2873">
        <v>0.24</v>
      </c>
    </row>
    <row r="2874" spans="1:6" x14ac:dyDescent="0.2">
      <c r="A2874" t="s">
        <v>32</v>
      </c>
      <c r="B2874">
        <v>64</v>
      </c>
      <c r="C2874" s="5">
        <v>-140.024</v>
      </c>
      <c r="D2874" s="5">
        <v>70.998699999999999</v>
      </c>
      <c r="E2874">
        <v>1502</v>
      </c>
      <c r="F2874">
        <v>0.23</v>
      </c>
    </row>
    <row r="2875" spans="1:6" x14ac:dyDescent="0.2">
      <c r="A2875" t="s">
        <v>32</v>
      </c>
      <c r="B2875">
        <v>64</v>
      </c>
      <c r="C2875" s="5">
        <v>-140.024</v>
      </c>
      <c r="D2875" s="5">
        <v>70.998699999999999</v>
      </c>
      <c r="E2875">
        <v>1002</v>
      </c>
      <c r="F2875">
        <v>0.24</v>
      </c>
    </row>
    <row r="2876" spans="1:6" x14ac:dyDescent="0.2">
      <c r="A2876" t="s">
        <v>32</v>
      </c>
      <c r="B2876">
        <v>64</v>
      </c>
      <c r="C2876" s="5">
        <v>-140.024</v>
      </c>
      <c r="D2876" s="5">
        <v>70.998699999999999</v>
      </c>
      <c r="E2876">
        <v>801</v>
      </c>
      <c r="F2876">
        <v>0.23</v>
      </c>
    </row>
    <row r="2877" spans="1:6" x14ac:dyDescent="0.2">
      <c r="A2877" t="s">
        <v>16</v>
      </c>
      <c r="B2877">
        <v>19069</v>
      </c>
      <c r="C2877" s="5">
        <v>-140.02000000000001</v>
      </c>
      <c r="D2877" s="5">
        <v>77.998000000000005</v>
      </c>
      <c r="E2877">
        <v>1004</v>
      </c>
      <c r="F2877">
        <v>0.23100000000000001</v>
      </c>
    </row>
    <row r="2878" spans="1:6" x14ac:dyDescent="0.2">
      <c r="A2878" t="s">
        <v>32</v>
      </c>
      <c r="B2878">
        <v>55</v>
      </c>
      <c r="C2878" s="5">
        <v>-140.0103</v>
      </c>
      <c r="D2878" s="5">
        <v>74.001499999999993</v>
      </c>
      <c r="E2878">
        <v>2502</v>
      </c>
      <c r="F2878">
        <v>0.24</v>
      </c>
    </row>
    <row r="2879" spans="1:6" x14ac:dyDescent="0.2">
      <c r="A2879" t="s">
        <v>32</v>
      </c>
      <c r="B2879">
        <v>55</v>
      </c>
      <c r="C2879" s="5">
        <v>-140.0103</v>
      </c>
      <c r="D2879" s="5">
        <v>74.001499999999993</v>
      </c>
      <c r="E2879">
        <v>2002</v>
      </c>
      <c r="F2879">
        <v>0.22</v>
      </c>
    </row>
    <row r="2880" spans="1:6" x14ac:dyDescent="0.2">
      <c r="A2880" t="s">
        <v>32</v>
      </c>
      <c r="B2880">
        <v>55</v>
      </c>
      <c r="C2880" s="5">
        <v>-140.0103</v>
      </c>
      <c r="D2880" s="5">
        <v>74.001499999999993</v>
      </c>
      <c r="E2880">
        <v>1502</v>
      </c>
      <c r="F2880">
        <v>0.23</v>
      </c>
    </row>
    <row r="2881" spans="1:6" x14ac:dyDescent="0.2">
      <c r="A2881" t="s">
        <v>32</v>
      </c>
      <c r="B2881">
        <v>55</v>
      </c>
      <c r="C2881" s="5">
        <v>-140.0103</v>
      </c>
      <c r="D2881" s="5">
        <v>74.001499999999993</v>
      </c>
      <c r="E2881">
        <v>1002</v>
      </c>
      <c r="F2881">
        <v>0.22</v>
      </c>
    </row>
    <row r="2882" spans="1:6" x14ac:dyDescent="0.2">
      <c r="A2882" t="s">
        <v>32</v>
      </c>
      <c r="B2882">
        <v>55</v>
      </c>
      <c r="C2882" s="5">
        <v>-140.0103</v>
      </c>
      <c r="D2882" s="5">
        <v>74.001499999999993</v>
      </c>
      <c r="E2882">
        <v>785</v>
      </c>
      <c r="F2882">
        <v>0.2</v>
      </c>
    </row>
    <row r="2883" spans="1:6" x14ac:dyDescent="0.2">
      <c r="A2883" t="s">
        <v>32</v>
      </c>
      <c r="B2883">
        <v>55</v>
      </c>
      <c r="C2883" s="5">
        <v>-140.0103</v>
      </c>
      <c r="D2883" s="5">
        <v>74.001499999999993</v>
      </c>
      <c r="E2883">
        <v>702</v>
      </c>
      <c r="F2883">
        <v>0.15</v>
      </c>
    </row>
    <row r="2884" spans="1:6" x14ac:dyDescent="0.2">
      <c r="A2884" t="s">
        <v>32</v>
      </c>
      <c r="B2884">
        <v>61</v>
      </c>
      <c r="C2884" s="5">
        <v>-140.00078999999999</v>
      </c>
      <c r="D2884" s="5">
        <v>72.001800000000003</v>
      </c>
      <c r="E2884">
        <v>1502</v>
      </c>
      <c r="F2884">
        <v>0.24</v>
      </c>
    </row>
    <row r="2885" spans="1:6" x14ac:dyDescent="0.2">
      <c r="A2885" t="s">
        <v>32</v>
      </c>
      <c r="B2885">
        <v>61</v>
      </c>
      <c r="C2885" s="5">
        <v>-140.00078999999999</v>
      </c>
      <c r="D2885" s="5">
        <v>72.001800000000003</v>
      </c>
      <c r="E2885">
        <v>1001</v>
      </c>
      <c r="F2885">
        <v>0.19</v>
      </c>
    </row>
    <row r="2886" spans="1:6" x14ac:dyDescent="0.2">
      <c r="A2886" t="s">
        <v>32</v>
      </c>
      <c r="B2886">
        <v>61</v>
      </c>
      <c r="C2886" s="5">
        <v>-140.00078999999999</v>
      </c>
      <c r="D2886" s="5">
        <v>72.001800000000003</v>
      </c>
      <c r="E2886">
        <v>802</v>
      </c>
      <c r="F2886">
        <v>0.21</v>
      </c>
    </row>
    <row r="2887" spans="1:6" x14ac:dyDescent="0.2">
      <c r="A2887" t="s">
        <v>33</v>
      </c>
      <c r="B2887">
        <v>15039</v>
      </c>
      <c r="C2887" s="5">
        <v>-140</v>
      </c>
      <c r="D2887" s="5">
        <v>73.007000000000005</v>
      </c>
      <c r="E2887">
        <v>2001</v>
      </c>
      <c r="F2887">
        <v>0.19928000000000001</v>
      </c>
    </row>
    <row r="2888" spans="1:6" x14ac:dyDescent="0.2">
      <c r="A2888" t="s">
        <v>16</v>
      </c>
      <c r="B2888">
        <v>19085</v>
      </c>
      <c r="C2888" s="5">
        <v>-140</v>
      </c>
      <c r="D2888" s="5">
        <v>75.001000000000005</v>
      </c>
      <c r="E2888">
        <v>1005</v>
      </c>
      <c r="F2888">
        <v>0.20300000000000001</v>
      </c>
    </row>
    <row r="2889" spans="1:6" x14ac:dyDescent="0.2">
      <c r="A2889" t="s">
        <v>32</v>
      </c>
      <c r="B2889">
        <v>11</v>
      </c>
      <c r="C2889" s="5">
        <v>-139.99471</v>
      </c>
      <c r="D2889" s="5">
        <v>76.002300000000005</v>
      </c>
      <c r="E2889">
        <v>2126</v>
      </c>
      <c r="F2889">
        <v>0.26</v>
      </c>
    </row>
    <row r="2890" spans="1:6" x14ac:dyDescent="0.2">
      <c r="A2890" t="s">
        <v>32</v>
      </c>
      <c r="B2890">
        <v>11</v>
      </c>
      <c r="C2890" s="5">
        <v>-139.99471</v>
      </c>
      <c r="D2890" s="5">
        <v>76.002300000000005</v>
      </c>
      <c r="E2890">
        <v>2002</v>
      </c>
      <c r="F2890">
        <v>0.24</v>
      </c>
    </row>
    <row r="2891" spans="1:6" x14ac:dyDescent="0.2">
      <c r="A2891" t="s">
        <v>32</v>
      </c>
      <c r="B2891">
        <v>11</v>
      </c>
      <c r="C2891" s="5">
        <v>-139.99471</v>
      </c>
      <c r="D2891" s="5">
        <v>76.002300000000005</v>
      </c>
      <c r="E2891">
        <v>1501</v>
      </c>
      <c r="F2891">
        <v>0.26</v>
      </c>
    </row>
    <row r="2892" spans="1:6" x14ac:dyDescent="0.2">
      <c r="A2892" t="s">
        <v>32</v>
      </c>
      <c r="B2892">
        <v>11</v>
      </c>
      <c r="C2892" s="5">
        <v>-139.99471</v>
      </c>
      <c r="D2892" s="5">
        <v>76.002300000000005</v>
      </c>
      <c r="E2892">
        <v>1202</v>
      </c>
      <c r="F2892">
        <v>0.23</v>
      </c>
    </row>
    <row r="2893" spans="1:6" x14ac:dyDescent="0.2">
      <c r="A2893" t="s">
        <v>32</v>
      </c>
      <c r="B2893">
        <v>11</v>
      </c>
      <c r="C2893" s="5">
        <v>-139.99471</v>
      </c>
      <c r="D2893" s="5">
        <v>76.002300000000005</v>
      </c>
      <c r="E2893">
        <v>802</v>
      </c>
      <c r="F2893">
        <v>0.23</v>
      </c>
    </row>
    <row r="2894" spans="1:6" x14ac:dyDescent="0.2">
      <c r="A2894" t="s">
        <v>33</v>
      </c>
      <c r="B2894">
        <v>15040</v>
      </c>
      <c r="C2894" s="5">
        <v>-139.99001000000001</v>
      </c>
      <c r="D2894" s="5">
        <v>71.998000000000005</v>
      </c>
      <c r="E2894">
        <v>1505</v>
      </c>
      <c r="F2894">
        <v>0.41982999999999998</v>
      </c>
    </row>
    <row r="2895" spans="1:6" x14ac:dyDescent="0.2">
      <c r="A2895" t="s">
        <v>16</v>
      </c>
      <c r="B2895">
        <v>19100</v>
      </c>
      <c r="C2895" s="5">
        <v>-139.99001000000001</v>
      </c>
      <c r="D2895" s="5">
        <v>73</v>
      </c>
      <c r="E2895">
        <v>1003</v>
      </c>
      <c r="F2895">
        <v>0.251</v>
      </c>
    </row>
    <row r="2896" spans="1:6" x14ac:dyDescent="0.2">
      <c r="A2896" t="s">
        <v>16</v>
      </c>
      <c r="B2896">
        <v>19083</v>
      </c>
      <c r="C2896" s="5">
        <v>-139.99001000000001</v>
      </c>
      <c r="D2896" s="5">
        <v>75.983999999999995</v>
      </c>
      <c r="E2896">
        <v>1003</v>
      </c>
      <c r="F2896">
        <v>0.26900000000000002</v>
      </c>
    </row>
    <row r="2897" spans="1:6" x14ac:dyDescent="0.2">
      <c r="A2897" t="s">
        <v>32</v>
      </c>
      <c r="B2897">
        <v>17</v>
      </c>
      <c r="C2897" s="5">
        <v>-139.95551</v>
      </c>
      <c r="D2897" s="5">
        <v>76.994799999999998</v>
      </c>
      <c r="E2897">
        <v>2502</v>
      </c>
      <c r="F2897">
        <v>0.28000000000000003</v>
      </c>
    </row>
    <row r="2898" spans="1:6" x14ac:dyDescent="0.2">
      <c r="A2898" t="s">
        <v>32</v>
      </c>
      <c r="B2898">
        <v>17</v>
      </c>
      <c r="C2898" s="5">
        <v>-139.95551</v>
      </c>
      <c r="D2898" s="5">
        <v>76.994799999999998</v>
      </c>
      <c r="E2898">
        <v>2003</v>
      </c>
      <c r="F2898">
        <v>0.25</v>
      </c>
    </row>
    <row r="2899" spans="1:6" x14ac:dyDescent="0.2">
      <c r="A2899" t="s">
        <v>32</v>
      </c>
      <c r="B2899">
        <v>17</v>
      </c>
      <c r="C2899" s="5">
        <v>-139.95551</v>
      </c>
      <c r="D2899" s="5">
        <v>76.994799999999998</v>
      </c>
      <c r="E2899">
        <v>1502</v>
      </c>
      <c r="F2899">
        <v>0.19</v>
      </c>
    </row>
    <row r="2900" spans="1:6" x14ac:dyDescent="0.2">
      <c r="A2900" t="s">
        <v>32</v>
      </c>
      <c r="B2900">
        <v>17</v>
      </c>
      <c r="C2900" s="5">
        <v>-139.95551</v>
      </c>
      <c r="D2900" s="5">
        <v>76.994799999999998</v>
      </c>
      <c r="E2900">
        <v>1002</v>
      </c>
      <c r="F2900">
        <v>0.19</v>
      </c>
    </row>
    <row r="2901" spans="1:6" x14ac:dyDescent="0.2">
      <c r="A2901" t="s">
        <v>32</v>
      </c>
      <c r="B2901">
        <v>17</v>
      </c>
      <c r="C2901" s="5">
        <v>-139.95551</v>
      </c>
      <c r="D2901" s="5">
        <v>76.994799999999998</v>
      </c>
      <c r="E2901">
        <v>802</v>
      </c>
      <c r="F2901">
        <v>0.2</v>
      </c>
    </row>
    <row r="2902" spans="1:6" x14ac:dyDescent="0.2">
      <c r="A2902" t="s">
        <v>32</v>
      </c>
      <c r="B2902">
        <v>17</v>
      </c>
      <c r="C2902" s="5">
        <v>-139.95551</v>
      </c>
      <c r="D2902" s="5">
        <v>76.994799999999998</v>
      </c>
      <c r="E2902">
        <v>703</v>
      </c>
      <c r="F2902">
        <v>0.18</v>
      </c>
    </row>
    <row r="2903" spans="1:6" x14ac:dyDescent="0.2">
      <c r="A2903" t="s">
        <v>16</v>
      </c>
      <c r="B2903">
        <v>19070</v>
      </c>
      <c r="C2903" s="5">
        <v>-139.94</v>
      </c>
      <c r="D2903" s="5">
        <v>78.951999999999998</v>
      </c>
      <c r="E2903">
        <v>803</v>
      </c>
      <c r="F2903">
        <v>0.20599999999999999</v>
      </c>
    </row>
    <row r="2904" spans="1:6" x14ac:dyDescent="0.2">
      <c r="A2904" t="s">
        <v>13</v>
      </c>
      <c r="B2904">
        <v>24049</v>
      </c>
      <c r="C2904" s="5">
        <v>-139.87</v>
      </c>
      <c r="D2904" s="5">
        <v>74.004000000000005</v>
      </c>
      <c r="E2904">
        <v>2503</v>
      </c>
      <c r="F2904">
        <v>0.3</v>
      </c>
    </row>
    <row r="2905" spans="1:6" x14ac:dyDescent="0.2">
      <c r="A2905" t="s">
        <v>13</v>
      </c>
      <c r="B2905">
        <v>24049</v>
      </c>
      <c r="C2905" s="5">
        <v>-139.87</v>
      </c>
      <c r="D2905" s="5">
        <v>74.004000000000005</v>
      </c>
      <c r="E2905">
        <v>2004</v>
      </c>
      <c r="F2905">
        <v>0.30599999999999999</v>
      </c>
    </row>
    <row r="2906" spans="1:6" x14ac:dyDescent="0.2">
      <c r="A2906" t="s">
        <v>32</v>
      </c>
      <c r="B2906">
        <v>9</v>
      </c>
      <c r="C2906" s="5">
        <v>-139.4742</v>
      </c>
      <c r="D2906" s="5">
        <v>75.265000000000001</v>
      </c>
      <c r="E2906">
        <v>802</v>
      </c>
      <c r="F2906">
        <v>0.18</v>
      </c>
    </row>
    <row r="2907" spans="1:6" x14ac:dyDescent="0.2">
      <c r="A2907" t="s">
        <v>32</v>
      </c>
      <c r="B2907">
        <v>9</v>
      </c>
      <c r="C2907" s="5">
        <v>-139.4742</v>
      </c>
      <c r="D2907" s="5">
        <v>75.265000000000001</v>
      </c>
      <c r="E2907">
        <v>702</v>
      </c>
      <c r="F2907">
        <v>0.2</v>
      </c>
    </row>
    <row r="2908" spans="1:6" x14ac:dyDescent="0.2">
      <c r="A2908" t="s">
        <v>16</v>
      </c>
      <c r="B2908">
        <v>19074</v>
      </c>
      <c r="C2908" s="5">
        <v>-136.50998999999999</v>
      </c>
      <c r="D2908" s="5">
        <v>77.012</v>
      </c>
      <c r="E2908">
        <v>1004</v>
      </c>
      <c r="F2908">
        <v>0.253</v>
      </c>
    </row>
    <row r="2909" spans="1:6" x14ac:dyDescent="0.2">
      <c r="A2909" t="s">
        <v>16</v>
      </c>
      <c r="B2909">
        <v>19011</v>
      </c>
      <c r="C2909" s="5">
        <v>-136.00998999999999</v>
      </c>
      <c r="D2909" s="5">
        <v>72.897000000000006</v>
      </c>
      <c r="E2909">
        <v>2004</v>
      </c>
      <c r="F2909">
        <v>0.311</v>
      </c>
    </row>
    <row r="2910" spans="1:6" x14ac:dyDescent="0.2">
      <c r="A2910" t="s">
        <v>16</v>
      </c>
      <c r="B2910">
        <v>19101</v>
      </c>
      <c r="C2910" s="5">
        <v>-136</v>
      </c>
      <c r="D2910" s="5">
        <v>72.905000000000001</v>
      </c>
      <c r="E2910">
        <v>800</v>
      </c>
      <c r="F2910">
        <v>0.22500000000000001</v>
      </c>
    </row>
    <row r="2911" spans="1:6" x14ac:dyDescent="0.2">
      <c r="A2911" t="s">
        <v>33</v>
      </c>
      <c r="B2911">
        <v>15041</v>
      </c>
      <c r="C2911" s="5">
        <v>-135.97</v>
      </c>
      <c r="D2911" s="5">
        <v>72.700999999999993</v>
      </c>
      <c r="E2911">
        <v>2004</v>
      </c>
      <c r="F2911">
        <v>0.27839999999999998</v>
      </c>
    </row>
    <row r="2912" spans="1:6" x14ac:dyDescent="0.2">
      <c r="A2912" t="s">
        <v>16</v>
      </c>
      <c r="B2912">
        <v>19075</v>
      </c>
      <c r="C2912" s="5">
        <v>-135.34</v>
      </c>
      <c r="D2912" s="5">
        <v>76.438000000000002</v>
      </c>
      <c r="E2912">
        <v>1003</v>
      </c>
      <c r="F2912">
        <v>0.217</v>
      </c>
    </row>
    <row r="2913" spans="1:6" x14ac:dyDescent="0.2">
      <c r="A2913" t="s">
        <v>16</v>
      </c>
      <c r="B2913">
        <v>19010</v>
      </c>
      <c r="C2913" s="5">
        <v>-134.81</v>
      </c>
      <c r="D2913" s="5">
        <v>73.680999999999997</v>
      </c>
      <c r="E2913">
        <v>1003</v>
      </c>
      <c r="F2913">
        <v>0.19600000000000001</v>
      </c>
    </row>
    <row r="2914" spans="1:6" x14ac:dyDescent="0.2">
      <c r="A2914" t="s">
        <v>16</v>
      </c>
      <c r="B2914">
        <v>19102</v>
      </c>
      <c r="C2914" s="5">
        <v>-134.30000000000001</v>
      </c>
      <c r="D2914" s="5">
        <v>72.271000000000001</v>
      </c>
      <c r="E2914">
        <v>802</v>
      </c>
      <c r="F2914">
        <v>0.19800000000000001</v>
      </c>
    </row>
    <row r="2915" spans="1:6" x14ac:dyDescent="0.2">
      <c r="A2915" t="s">
        <v>8</v>
      </c>
      <c r="B2915">
        <v>32004</v>
      </c>
      <c r="C2915" s="5">
        <v>-133.89999</v>
      </c>
      <c r="D2915" s="5">
        <v>71.450999999999993</v>
      </c>
      <c r="E2915">
        <v>1135</v>
      </c>
      <c r="F2915">
        <v>0.28999999999999998</v>
      </c>
    </row>
    <row r="2916" spans="1:6" x14ac:dyDescent="0.2">
      <c r="A2916" t="s">
        <v>8</v>
      </c>
      <c r="B2916">
        <v>32004</v>
      </c>
      <c r="C2916" s="5">
        <v>-133.89999</v>
      </c>
      <c r="D2916" s="5">
        <v>71.450999999999993</v>
      </c>
      <c r="E2916">
        <v>790</v>
      </c>
      <c r="F2916">
        <v>0.25</v>
      </c>
    </row>
    <row r="2917" spans="1:6" x14ac:dyDescent="0.2">
      <c r="A2917" t="s">
        <v>33</v>
      </c>
      <c r="B2917">
        <v>15042</v>
      </c>
      <c r="C2917" s="5">
        <v>-133.22999999999999</v>
      </c>
      <c r="D2917" s="5">
        <v>72.11</v>
      </c>
      <c r="E2917">
        <v>1504</v>
      </c>
      <c r="F2917">
        <v>0.25269000000000003</v>
      </c>
    </row>
    <row r="2918" spans="1:6" x14ac:dyDescent="0.2">
      <c r="A2918" t="s">
        <v>16</v>
      </c>
      <c r="B2918">
        <v>19077</v>
      </c>
      <c r="C2918" s="5">
        <v>-132.47999999999999</v>
      </c>
      <c r="D2918" s="5">
        <v>76.123000000000005</v>
      </c>
      <c r="E2918">
        <v>1003</v>
      </c>
      <c r="F2918">
        <v>0.19500000000000001</v>
      </c>
    </row>
    <row r="2919" spans="1:6" x14ac:dyDescent="0.2">
      <c r="A2919" t="s">
        <v>16</v>
      </c>
      <c r="B2919">
        <v>19103</v>
      </c>
      <c r="C2919" s="5">
        <v>-131.84</v>
      </c>
      <c r="D2919" s="5">
        <v>71.834000000000003</v>
      </c>
      <c r="E2919">
        <v>1002</v>
      </c>
      <c r="F2919">
        <v>0.223</v>
      </c>
    </row>
    <row r="2920" spans="1:6" x14ac:dyDescent="0.2">
      <c r="A2920" t="s">
        <v>33</v>
      </c>
      <c r="B2920">
        <v>15006</v>
      </c>
      <c r="C2920" s="5">
        <v>-131.82001</v>
      </c>
      <c r="D2920" s="5">
        <v>71.769000000000005</v>
      </c>
      <c r="E2920">
        <v>1002</v>
      </c>
      <c r="F2920">
        <v>0.27246999999999999</v>
      </c>
    </row>
    <row r="2921" spans="1:6" x14ac:dyDescent="0.2">
      <c r="A2921" t="s">
        <v>38</v>
      </c>
      <c r="B2921">
        <v>16057</v>
      </c>
      <c r="C2921" s="5">
        <v>-131.77000000000001</v>
      </c>
      <c r="D2921" s="5">
        <v>71.828000000000003</v>
      </c>
      <c r="E2921">
        <v>803</v>
      </c>
      <c r="F2921">
        <v>0.22600000000000001</v>
      </c>
    </row>
    <row r="2922" spans="1:6" x14ac:dyDescent="0.2">
      <c r="A2922" t="s">
        <v>33</v>
      </c>
      <c r="B2922">
        <v>15043</v>
      </c>
      <c r="C2922" s="5">
        <v>-131.74001000000001</v>
      </c>
      <c r="D2922" s="5">
        <v>71.756</v>
      </c>
      <c r="E2922">
        <v>1002</v>
      </c>
      <c r="F2922">
        <v>0.19334999999999999</v>
      </c>
    </row>
    <row r="2923" spans="1:6" x14ac:dyDescent="0.2">
      <c r="A2923" t="s">
        <v>16</v>
      </c>
      <c r="B2923">
        <v>19009</v>
      </c>
      <c r="C2923" s="5">
        <v>-130.94</v>
      </c>
      <c r="D2923" s="5">
        <v>73.757000000000005</v>
      </c>
      <c r="E2923">
        <v>1005</v>
      </c>
      <c r="F2923">
        <v>0.187</v>
      </c>
    </row>
    <row r="2924" spans="1:6" x14ac:dyDescent="0.2">
      <c r="A2924" t="s">
        <v>16</v>
      </c>
      <c r="B2924">
        <v>19078</v>
      </c>
      <c r="C2924" s="5">
        <v>-130.00998999999999</v>
      </c>
      <c r="D2924" s="5">
        <v>75.953000000000003</v>
      </c>
      <c r="E2924">
        <v>1003</v>
      </c>
      <c r="F2924">
        <v>0.245</v>
      </c>
    </row>
    <row r="2925" spans="1:6" x14ac:dyDescent="0.2">
      <c r="A2925" t="s">
        <v>16</v>
      </c>
      <c r="B2925">
        <v>19005</v>
      </c>
      <c r="C2925" s="5">
        <v>-129.97</v>
      </c>
      <c r="D2925" s="5">
        <v>73.777000000000001</v>
      </c>
      <c r="E2925">
        <v>988</v>
      </c>
      <c r="F2925">
        <v>0.189</v>
      </c>
    </row>
    <row r="2926" spans="1:6" x14ac:dyDescent="0.2">
      <c r="A2926" t="s">
        <v>16</v>
      </c>
      <c r="B2926">
        <v>19004</v>
      </c>
      <c r="C2926" s="5">
        <v>-129.59</v>
      </c>
      <c r="D2926" s="5">
        <v>73.811999999999998</v>
      </c>
      <c r="E2926">
        <v>753</v>
      </c>
      <c r="F2926">
        <v>0.223</v>
      </c>
    </row>
    <row r="2927" spans="1:6" x14ac:dyDescent="0.2">
      <c r="A2927" t="s">
        <v>16</v>
      </c>
      <c r="B2927">
        <v>19080</v>
      </c>
      <c r="C2927" s="5">
        <v>-128.71001000000001</v>
      </c>
      <c r="D2927" s="5">
        <v>75.837000000000003</v>
      </c>
      <c r="E2927">
        <v>803</v>
      </c>
      <c r="F2927">
        <v>0.2</v>
      </c>
    </row>
    <row r="2928" spans="1:6" x14ac:dyDescent="0.2">
      <c r="A2928" t="s">
        <v>31</v>
      </c>
      <c r="B2928">
        <v>97</v>
      </c>
      <c r="C2928" s="5">
        <v>-64.956999999999994</v>
      </c>
      <c r="D2928" s="5">
        <v>84.052999999999997</v>
      </c>
      <c r="E2928">
        <v>800</v>
      </c>
      <c r="F2928">
        <v>0.25</v>
      </c>
    </row>
    <row r="2929" spans="1:6" x14ac:dyDescent="0.2">
      <c r="A2929" t="s">
        <v>40</v>
      </c>
      <c r="B2929">
        <v>801</v>
      </c>
      <c r="C2929" s="5">
        <v>-63.248989999999999</v>
      </c>
      <c r="D2929" s="5">
        <v>81.620999999999995</v>
      </c>
      <c r="E2929">
        <v>781</v>
      </c>
      <c r="F2929">
        <v>0.17</v>
      </c>
    </row>
    <row r="2930" spans="1:6" x14ac:dyDescent="0.2">
      <c r="A2930" t="s">
        <v>40</v>
      </c>
      <c r="B2930">
        <v>801</v>
      </c>
      <c r="C2930" s="5">
        <v>-63.248989999999999</v>
      </c>
      <c r="D2930" s="5">
        <v>81.620999999999995</v>
      </c>
      <c r="E2930">
        <v>706</v>
      </c>
      <c r="F2930">
        <v>0.17</v>
      </c>
    </row>
    <row r="2931" spans="1:6" x14ac:dyDescent="0.2">
      <c r="A2931" t="s">
        <v>40</v>
      </c>
      <c r="B2931">
        <v>701</v>
      </c>
      <c r="C2931" s="5">
        <v>-61.837009999999999</v>
      </c>
      <c r="D2931" s="5">
        <v>81.126000000000005</v>
      </c>
      <c r="E2931">
        <v>1045</v>
      </c>
      <c r="F2931">
        <v>0.2</v>
      </c>
    </row>
    <row r="2932" spans="1:6" x14ac:dyDescent="0.2">
      <c r="A2932" t="s">
        <v>40</v>
      </c>
      <c r="B2932">
        <v>701</v>
      </c>
      <c r="C2932" s="5">
        <v>-61.837009999999999</v>
      </c>
      <c r="D2932" s="5">
        <v>81.126000000000005</v>
      </c>
      <c r="E2932">
        <v>755</v>
      </c>
      <c r="F2932">
        <v>0.11</v>
      </c>
    </row>
    <row r="2933" spans="1:6" x14ac:dyDescent="0.2">
      <c r="A2933" t="s">
        <v>37</v>
      </c>
      <c r="B2933">
        <v>164</v>
      </c>
      <c r="C2933" s="5">
        <v>-9.1000099999999993</v>
      </c>
      <c r="D2933" s="5">
        <v>81.683000000000007</v>
      </c>
      <c r="E2933">
        <v>1411</v>
      </c>
      <c r="F2933">
        <v>-0.92</v>
      </c>
    </row>
    <row r="2934" spans="1:6" x14ac:dyDescent="0.2">
      <c r="A2934" t="s">
        <v>37</v>
      </c>
      <c r="B2934">
        <v>164</v>
      </c>
      <c r="C2934" s="5">
        <v>-9.1000099999999993</v>
      </c>
      <c r="D2934" s="5">
        <v>81.683000000000007</v>
      </c>
      <c r="E2934">
        <v>1019</v>
      </c>
      <c r="F2934">
        <v>0.12</v>
      </c>
    </row>
    <row r="2935" spans="1:6" x14ac:dyDescent="0.2">
      <c r="A2935" t="s">
        <v>37</v>
      </c>
      <c r="B2935">
        <v>164</v>
      </c>
      <c r="C2935" s="5">
        <v>-9.1000099999999993</v>
      </c>
      <c r="D2935" s="5">
        <v>81.683000000000007</v>
      </c>
      <c r="E2935">
        <v>767</v>
      </c>
      <c r="F2935">
        <v>0.17</v>
      </c>
    </row>
    <row r="2936" spans="1:6" x14ac:dyDescent="0.2">
      <c r="A2936" t="s">
        <v>37</v>
      </c>
      <c r="B2936">
        <v>162</v>
      </c>
      <c r="C2936" s="5">
        <v>-8.8500099999999993</v>
      </c>
      <c r="D2936" s="5">
        <v>81.716999999999999</v>
      </c>
      <c r="E2936">
        <v>2459</v>
      </c>
      <c r="F2936">
        <v>0.32</v>
      </c>
    </row>
    <row r="2937" spans="1:6" x14ac:dyDescent="0.2">
      <c r="A2937" t="s">
        <v>37</v>
      </c>
      <c r="B2937">
        <v>162</v>
      </c>
      <c r="C2937" s="5">
        <v>-8.8500099999999993</v>
      </c>
      <c r="D2937" s="5">
        <v>81.716999999999999</v>
      </c>
      <c r="E2937">
        <v>2054</v>
      </c>
      <c r="F2937">
        <v>0.27</v>
      </c>
    </row>
    <row r="2938" spans="1:6" x14ac:dyDescent="0.2">
      <c r="A2938" t="s">
        <v>37</v>
      </c>
      <c r="B2938">
        <v>162</v>
      </c>
      <c r="C2938" s="5">
        <v>-8.8500099999999993</v>
      </c>
      <c r="D2938" s="5">
        <v>81.716999999999999</v>
      </c>
      <c r="E2938">
        <v>1537</v>
      </c>
      <c r="F2938">
        <v>0.25</v>
      </c>
    </row>
    <row r="2939" spans="1:6" x14ac:dyDescent="0.2">
      <c r="A2939" t="s">
        <v>37</v>
      </c>
      <c r="B2939">
        <v>162</v>
      </c>
      <c r="C2939" s="5">
        <v>-8.8500099999999993</v>
      </c>
      <c r="D2939" s="5">
        <v>81.716999999999999</v>
      </c>
      <c r="E2939">
        <v>1029</v>
      </c>
      <c r="F2939">
        <v>0.28999999999999998</v>
      </c>
    </row>
    <row r="2940" spans="1:6" x14ac:dyDescent="0.2">
      <c r="A2940" t="s">
        <v>37</v>
      </c>
      <c r="B2940">
        <v>162</v>
      </c>
      <c r="C2940" s="5">
        <v>-8.8500099999999993</v>
      </c>
      <c r="D2940" s="5">
        <v>81.716999999999999</v>
      </c>
      <c r="E2940">
        <v>824</v>
      </c>
      <c r="F2940">
        <v>0.27</v>
      </c>
    </row>
    <row r="2941" spans="1:6" x14ac:dyDescent="0.2">
      <c r="A2941" t="s">
        <v>37</v>
      </c>
      <c r="B2941">
        <v>153</v>
      </c>
      <c r="C2941" s="5">
        <v>-4.7170100000000001</v>
      </c>
      <c r="D2941" s="5">
        <v>79.566999999999993</v>
      </c>
      <c r="E2941">
        <v>1382</v>
      </c>
      <c r="F2941">
        <v>0.19</v>
      </c>
    </row>
    <row r="2942" spans="1:6" x14ac:dyDescent="0.2">
      <c r="A2942" t="s">
        <v>37</v>
      </c>
      <c r="B2942">
        <v>153</v>
      </c>
      <c r="C2942" s="5">
        <v>-4.7170100000000001</v>
      </c>
      <c r="D2942" s="5">
        <v>79.566999999999993</v>
      </c>
      <c r="E2942">
        <v>1024</v>
      </c>
      <c r="F2942">
        <v>0.13</v>
      </c>
    </row>
    <row r="2943" spans="1:6" x14ac:dyDescent="0.2">
      <c r="A2943" t="s">
        <v>37</v>
      </c>
      <c r="B2943">
        <v>152</v>
      </c>
      <c r="C2943" s="5">
        <v>-4.0830099999999998</v>
      </c>
      <c r="D2943" s="5">
        <v>79.5</v>
      </c>
      <c r="E2943">
        <v>1013</v>
      </c>
      <c r="F2943">
        <v>0.5</v>
      </c>
    </row>
    <row r="2944" spans="1:6" x14ac:dyDescent="0.2">
      <c r="A2944" t="s">
        <v>37</v>
      </c>
      <c r="B2944">
        <v>168</v>
      </c>
      <c r="C2944" s="5">
        <v>-3.51999</v>
      </c>
      <c r="D2944" s="5">
        <v>81.716999999999999</v>
      </c>
      <c r="E2944">
        <v>1539</v>
      </c>
      <c r="F2944">
        <v>0.2</v>
      </c>
    </row>
    <row r="2945" spans="1:6" x14ac:dyDescent="0.2">
      <c r="A2945" t="s">
        <v>37</v>
      </c>
      <c r="B2945">
        <v>168</v>
      </c>
      <c r="C2945" s="5">
        <v>-3.51999</v>
      </c>
      <c r="D2945" s="5">
        <v>81.716999999999999</v>
      </c>
      <c r="E2945">
        <v>771</v>
      </c>
      <c r="F2945">
        <v>0.2</v>
      </c>
    </row>
    <row r="2946" spans="1:6" x14ac:dyDescent="0.2">
      <c r="A2946" t="s">
        <v>36</v>
      </c>
      <c r="B2946">
        <v>33</v>
      </c>
      <c r="C2946" s="5">
        <v>0.75</v>
      </c>
      <c r="D2946" s="5">
        <v>86.76</v>
      </c>
      <c r="E2946">
        <v>2604.9</v>
      </c>
      <c r="F2946">
        <v>0.24</v>
      </c>
    </row>
    <row r="2947" spans="1:6" x14ac:dyDescent="0.2">
      <c r="A2947" t="s">
        <v>36</v>
      </c>
      <c r="B2947">
        <v>33</v>
      </c>
      <c r="C2947" s="5">
        <v>0.75</v>
      </c>
      <c r="D2947" s="5">
        <v>86.76</v>
      </c>
      <c r="E2947">
        <v>2360.6</v>
      </c>
      <c r="F2947">
        <v>0.27</v>
      </c>
    </row>
    <row r="2948" spans="1:6" x14ac:dyDescent="0.2">
      <c r="A2948" t="s">
        <v>36</v>
      </c>
      <c r="B2948">
        <v>33</v>
      </c>
      <c r="C2948" s="5">
        <v>0.75</v>
      </c>
      <c r="D2948" s="5">
        <v>86.76</v>
      </c>
      <c r="E2948">
        <v>2164.1</v>
      </c>
      <c r="F2948">
        <v>0.23</v>
      </c>
    </row>
    <row r="2949" spans="1:6" x14ac:dyDescent="0.2">
      <c r="A2949" t="s">
        <v>36</v>
      </c>
      <c r="B2949">
        <v>33</v>
      </c>
      <c r="C2949" s="5">
        <v>0.75</v>
      </c>
      <c r="D2949" s="5">
        <v>86.76</v>
      </c>
      <c r="E2949">
        <v>1773.8</v>
      </c>
      <c r="F2949">
        <v>0.27</v>
      </c>
    </row>
    <row r="2950" spans="1:6" x14ac:dyDescent="0.2">
      <c r="A2950" t="s">
        <v>36</v>
      </c>
      <c r="B2950">
        <v>33</v>
      </c>
      <c r="C2950" s="5">
        <v>0.75</v>
      </c>
      <c r="D2950" s="5">
        <v>86.76</v>
      </c>
      <c r="E2950">
        <v>1575.6</v>
      </c>
      <c r="F2950">
        <v>0.23</v>
      </c>
    </row>
    <row r="2951" spans="1:6" x14ac:dyDescent="0.2">
      <c r="A2951" t="s">
        <v>36</v>
      </c>
      <c r="B2951">
        <v>33</v>
      </c>
      <c r="C2951" s="5">
        <v>0.75</v>
      </c>
      <c r="D2951" s="5">
        <v>86.76</v>
      </c>
      <c r="E2951">
        <v>1330.5</v>
      </c>
      <c r="F2951">
        <v>0.25</v>
      </c>
    </row>
    <row r="2952" spans="1:6" x14ac:dyDescent="0.2">
      <c r="A2952" t="s">
        <v>36</v>
      </c>
      <c r="B2952">
        <v>33</v>
      </c>
      <c r="C2952" s="5">
        <v>0.75</v>
      </c>
      <c r="D2952" s="5">
        <v>86.76</v>
      </c>
      <c r="E2952">
        <v>1084.8</v>
      </c>
      <c r="F2952">
        <v>0.25</v>
      </c>
    </row>
    <row r="2953" spans="1:6" x14ac:dyDescent="0.2">
      <c r="A2953" t="s">
        <v>36</v>
      </c>
      <c r="B2953">
        <v>33</v>
      </c>
      <c r="C2953" s="5">
        <v>0.75</v>
      </c>
      <c r="D2953" s="5">
        <v>86.76</v>
      </c>
      <c r="E2953">
        <v>887.34</v>
      </c>
      <c r="F2953">
        <v>0.21</v>
      </c>
    </row>
    <row r="2954" spans="1:6" x14ac:dyDescent="0.2">
      <c r="A2954" t="s">
        <v>37</v>
      </c>
      <c r="B2954">
        <v>171</v>
      </c>
      <c r="C2954" s="5">
        <v>0.86699999999999999</v>
      </c>
      <c r="D2954" s="5">
        <v>81.400000000000006</v>
      </c>
      <c r="E2954">
        <v>1613</v>
      </c>
      <c r="F2954">
        <v>0.09</v>
      </c>
    </row>
    <row r="2955" spans="1:6" x14ac:dyDescent="0.2">
      <c r="A2955" t="s">
        <v>37</v>
      </c>
      <c r="B2955">
        <v>171</v>
      </c>
      <c r="C2955" s="5">
        <v>0.86699999999999999</v>
      </c>
      <c r="D2955" s="5">
        <v>81.400000000000006</v>
      </c>
      <c r="E2955">
        <v>773</v>
      </c>
      <c r="F2955">
        <v>0.19</v>
      </c>
    </row>
    <row r="2956" spans="1:6" x14ac:dyDescent="0.2">
      <c r="A2956" t="s">
        <v>37</v>
      </c>
      <c r="B2956">
        <v>172</v>
      </c>
      <c r="C2956" s="5">
        <v>3.2</v>
      </c>
      <c r="D2956" s="5">
        <v>81.117000000000004</v>
      </c>
      <c r="E2956">
        <v>817</v>
      </c>
      <c r="F2956">
        <v>0.25</v>
      </c>
    </row>
    <row r="2957" spans="1:6" x14ac:dyDescent="0.2">
      <c r="A2957" t="s">
        <v>37</v>
      </c>
      <c r="B2957">
        <v>176</v>
      </c>
      <c r="C2957" s="5">
        <v>4</v>
      </c>
      <c r="D2957" s="5">
        <v>79.332999999999998</v>
      </c>
      <c r="E2957">
        <v>2416</v>
      </c>
      <c r="F2957">
        <v>0.32</v>
      </c>
    </row>
    <row r="2958" spans="1:6" x14ac:dyDescent="0.2">
      <c r="A2958" t="s">
        <v>37</v>
      </c>
      <c r="B2958">
        <v>176</v>
      </c>
      <c r="C2958" s="5">
        <v>4</v>
      </c>
      <c r="D2958" s="5">
        <v>79.332999999999998</v>
      </c>
      <c r="E2958">
        <v>1522</v>
      </c>
      <c r="F2958">
        <v>0.3</v>
      </c>
    </row>
    <row r="2959" spans="1:6" x14ac:dyDescent="0.2">
      <c r="A2959" t="s">
        <v>37</v>
      </c>
      <c r="B2959">
        <v>176</v>
      </c>
      <c r="C2959" s="5">
        <v>4</v>
      </c>
      <c r="D2959" s="5">
        <v>79.332999999999998</v>
      </c>
      <c r="E2959">
        <v>1015</v>
      </c>
      <c r="F2959">
        <v>0.27</v>
      </c>
    </row>
    <row r="2960" spans="1:6" x14ac:dyDescent="0.2">
      <c r="A2960" t="s">
        <v>34</v>
      </c>
      <c r="B2960">
        <v>602</v>
      </c>
      <c r="C2960" s="5">
        <v>6.5312000000000001</v>
      </c>
      <c r="D2960" s="5">
        <v>80.930000000000007</v>
      </c>
      <c r="E2960">
        <v>872</v>
      </c>
      <c r="F2960">
        <v>0.5</v>
      </c>
    </row>
    <row r="2961" spans="1:6" x14ac:dyDescent="0.2">
      <c r="A2961" t="s">
        <v>34</v>
      </c>
      <c r="B2961">
        <v>602</v>
      </c>
      <c r="C2961" s="5">
        <v>6.5312000000000001</v>
      </c>
      <c r="D2961" s="5">
        <v>80.930000000000007</v>
      </c>
      <c r="E2961">
        <v>798</v>
      </c>
      <c r="F2961">
        <v>0.36</v>
      </c>
    </row>
    <row r="2962" spans="1:6" x14ac:dyDescent="0.2">
      <c r="A2962" t="s">
        <v>37</v>
      </c>
      <c r="B2962">
        <v>114</v>
      </c>
      <c r="C2962" s="5">
        <v>7.9939999999999998</v>
      </c>
      <c r="D2962" s="5">
        <v>78.742000000000004</v>
      </c>
      <c r="E2962">
        <v>992</v>
      </c>
      <c r="F2962">
        <v>0.4</v>
      </c>
    </row>
    <row r="2963" spans="1:6" x14ac:dyDescent="0.2">
      <c r="A2963" t="s">
        <v>34</v>
      </c>
      <c r="B2963">
        <v>601</v>
      </c>
      <c r="C2963" s="5">
        <v>8.5429999999999993</v>
      </c>
      <c r="D2963" s="5">
        <v>80.75</v>
      </c>
      <c r="E2963">
        <v>1050</v>
      </c>
      <c r="F2963">
        <v>0.66</v>
      </c>
    </row>
    <row r="2964" spans="1:6" x14ac:dyDescent="0.2">
      <c r="A2964" t="s">
        <v>34</v>
      </c>
      <c r="B2964">
        <v>601</v>
      </c>
      <c r="C2964" s="5">
        <v>8.5429999999999993</v>
      </c>
      <c r="D2964" s="5">
        <v>80.75</v>
      </c>
      <c r="E2964">
        <v>798</v>
      </c>
      <c r="F2964">
        <v>0.37</v>
      </c>
    </row>
    <row r="2965" spans="1:6" x14ac:dyDescent="0.2">
      <c r="A2965" t="s">
        <v>34</v>
      </c>
      <c r="B2965">
        <v>600</v>
      </c>
      <c r="C2965" s="5">
        <v>9.9497999999999998</v>
      </c>
      <c r="D2965" s="5">
        <v>80.596999999999994</v>
      </c>
      <c r="E2965">
        <v>1057</v>
      </c>
      <c r="F2965">
        <v>0.33</v>
      </c>
    </row>
    <row r="2966" spans="1:6" x14ac:dyDescent="0.2">
      <c r="A2966" t="s">
        <v>34</v>
      </c>
      <c r="B2966">
        <v>600</v>
      </c>
      <c r="C2966" s="5">
        <v>9.9497999999999998</v>
      </c>
      <c r="D2966" s="5">
        <v>80.596999999999994</v>
      </c>
      <c r="E2966">
        <v>798</v>
      </c>
      <c r="F2966">
        <v>0.34</v>
      </c>
    </row>
    <row r="2967" spans="1:6" x14ac:dyDescent="0.2">
      <c r="A2967" t="s">
        <v>37</v>
      </c>
      <c r="B2967">
        <v>109</v>
      </c>
      <c r="C2967" s="5">
        <v>14.95</v>
      </c>
      <c r="D2967" s="5">
        <v>81</v>
      </c>
      <c r="E2967">
        <v>1816</v>
      </c>
      <c r="F2967">
        <v>0.21</v>
      </c>
    </row>
    <row r="2968" spans="1:6" x14ac:dyDescent="0.2">
      <c r="A2968" t="s">
        <v>37</v>
      </c>
      <c r="B2968">
        <v>105</v>
      </c>
      <c r="C2968" s="5">
        <v>18.683</v>
      </c>
      <c r="D2968" s="5">
        <v>82.5</v>
      </c>
      <c r="E2968">
        <v>2018</v>
      </c>
      <c r="F2968">
        <v>0.23</v>
      </c>
    </row>
    <row r="2969" spans="1:6" x14ac:dyDescent="0.2">
      <c r="A2969" t="s">
        <v>37</v>
      </c>
      <c r="B2969">
        <v>105</v>
      </c>
      <c r="C2969" s="5">
        <v>18.683</v>
      </c>
      <c r="D2969" s="5">
        <v>82.5</v>
      </c>
      <c r="E2969">
        <v>1008</v>
      </c>
      <c r="F2969">
        <v>0.08</v>
      </c>
    </row>
    <row r="2970" spans="1:6" x14ac:dyDescent="0.2">
      <c r="A2970" t="s">
        <v>30</v>
      </c>
      <c r="B2970">
        <v>371</v>
      </c>
      <c r="C2970" s="5">
        <v>22.027000000000001</v>
      </c>
      <c r="D2970" s="5">
        <v>86.108000000000004</v>
      </c>
      <c r="E2970">
        <v>2704</v>
      </c>
      <c r="F2970">
        <v>0.24</v>
      </c>
    </row>
    <row r="2971" spans="1:6" x14ac:dyDescent="0.2">
      <c r="A2971" t="s">
        <v>30</v>
      </c>
      <c r="B2971">
        <v>371</v>
      </c>
      <c r="C2971" s="5">
        <v>22.027000000000001</v>
      </c>
      <c r="D2971" s="5">
        <v>86.108000000000004</v>
      </c>
      <c r="E2971">
        <v>1969</v>
      </c>
      <c r="F2971">
        <v>0.24</v>
      </c>
    </row>
    <row r="2972" spans="1:6" x14ac:dyDescent="0.2">
      <c r="A2972" t="s">
        <v>37</v>
      </c>
      <c r="B2972">
        <v>102</v>
      </c>
      <c r="C2972" s="5">
        <v>22.65</v>
      </c>
      <c r="D2972" s="5">
        <v>81.582999999999998</v>
      </c>
      <c r="E2972">
        <v>1025</v>
      </c>
      <c r="F2972">
        <v>0.17</v>
      </c>
    </row>
    <row r="2973" spans="1:6" x14ac:dyDescent="0.2">
      <c r="A2973" t="s">
        <v>37</v>
      </c>
      <c r="B2973">
        <v>102</v>
      </c>
      <c r="C2973" s="5">
        <v>22.65</v>
      </c>
      <c r="D2973" s="5">
        <v>81.582999999999998</v>
      </c>
      <c r="E2973">
        <v>1025</v>
      </c>
      <c r="F2973">
        <v>0.17</v>
      </c>
    </row>
    <row r="2974" spans="1:6" x14ac:dyDescent="0.2">
      <c r="A2974" t="s">
        <v>37</v>
      </c>
      <c r="B2974">
        <v>102</v>
      </c>
      <c r="C2974" s="5">
        <v>22.65</v>
      </c>
      <c r="D2974" s="5">
        <v>81.582999999999998</v>
      </c>
      <c r="E2974">
        <v>770</v>
      </c>
      <c r="F2974">
        <v>0.46</v>
      </c>
    </row>
    <row r="2975" spans="1:6" x14ac:dyDescent="0.2">
      <c r="A2975" t="s">
        <v>34</v>
      </c>
      <c r="B2975">
        <v>588</v>
      </c>
      <c r="C2975" s="5">
        <v>29.917000000000002</v>
      </c>
      <c r="D2975" s="5">
        <v>82.004000000000005</v>
      </c>
      <c r="E2975">
        <v>2500</v>
      </c>
      <c r="F2975">
        <v>0.28999999999999998</v>
      </c>
    </row>
    <row r="2976" spans="1:6" x14ac:dyDescent="0.2">
      <c r="A2976" t="s">
        <v>34</v>
      </c>
      <c r="B2976">
        <v>588</v>
      </c>
      <c r="C2976" s="5">
        <v>29.917000000000002</v>
      </c>
      <c r="D2976" s="5">
        <v>82.004000000000005</v>
      </c>
      <c r="E2976">
        <v>2000</v>
      </c>
      <c r="F2976">
        <v>0.41</v>
      </c>
    </row>
    <row r="2977" spans="1:6" x14ac:dyDescent="0.2">
      <c r="A2977" t="s">
        <v>34</v>
      </c>
      <c r="B2977">
        <v>588</v>
      </c>
      <c r="C2977" s="5">
        <v>29.917000000000002</v>
      </c>
      <c r="D2977" s="5">
        <v>82.004000000000005</v>
      </c>
      <c r="E2977">
        <v>1500</v>
      </c>
      <c r="F2977">
        <v>0.25</v>
      </c>
    </row>
    <row r="2978" spans="1:6" x14ac:dyDescent="0.2">
      <c r="A2978" t="s">
        <v>34</v>
      </c>
      <c r="B2978">
        <v>588</v>
      </c>
      <c r="C2978" s="5">
        <v>29.917000000000002</v>
      </c>
      <c r="D2978" s="5">
        <v>82.004000000000005</v>
      </c>
      <c r="E2978">
        <v>1000</v>
      </c>
      <c r="F2978">
        <v>0.32</v>
      </c>
    </row>
    <row r="2979" spans="1:6" x14ac:dyDescent="0.2">
      <c r="A2979" t="s">
        <v>34</v>
      </c>
      <c r="B2979">
        <v>588</v>
      </c>
      <c r="C2979" s="5">
        <v>29.917000000000002</v>
      </c>
      <c r="D2979" s="5">
        <v>82.004000000000005</v>
      </c>
      <c r="E2979">
        <v>798</v>
      </c>
      <c r="F2979">
        <v>0.55000000000000004</v>
      </c>
    </row>
    <row r="2980" spans="1:6" x14ac:dyDescent="0.2">
      <c r="A2980" t="s">
        <v>34</v>
      </c>
      <c r="B2980">
        <v>586</v>
      </c>
      <c r="C2980" s="5">
        <v>30.068999999999999</v>
      </c>
      <c r="D2980" s="5">
        <v>81.656000000000006</v>
      </c>
      <c r="E2980">
        <v>2482</v>
      </c>
      <c r="F2980">
        <v>0.47</v>
      </c>
    </row>
    <row r="2981" spans="1:6" x14ac:dyDescent="0.2">
      <c r="A2981" t="s">
        <v>34</v>
      </c>
      <c r="B2981">
        <v>586</v>
      </c>
      <c r="C2981" s="5">
        <v>30.068999999999999</v>
      </c>
      <c r="D2981" s="5">
        <v>81.656000000000006</v>
      </c>
      <c r="E2981">
        <v>2000</v>
      </c>
      <c r="F2981">
        <v>0.53</v>
      </c>
    </row>
    <row r="2982" spans="1:6" x14ac:dyDescent="0.2">
      <c r="A2982" t="s">
        <v>34</v>
      </c>
      <c r="B2982">
        <v>586</v>
      </c>
      <c r="C2982" s="5">
        <v>30.068999999999999</v>
      </c>
      <c r="D2982" s="5">
        <v>81.656000000000006</v>
      </c>
      <c r="E2982">
        <v>1499</v>
      </c>
      <c r="F2982">
        <v>0.54</v>
      </c>
    </row>
    <row r="2983" spans="1:6" x14ac:dyDescent="0.2">
      <c r="A2983" t="s">
        <v>34</v>
      </c>
      <c r="B2983">
        <v>586</v>
      </c>
      <c r="C2983" s="5">
        <v>30.068999999999999</v>
      </c>
      <c r="D2983" s="5">
        <v>81.656000000000006</v>
      </c>
      <c r="E2983">
        <v>1000</v>
      </c>
      <c r="F2983">
        <v>0.53</v>
      </c>
    </row>
    <row r="2984" spans="1:6" x14ac:dyDescent="0.2">
      <c r="A2984" t="s">
        <v>34</v>
      </c>
      <c r="B2984">
        <v>586</v>
      </c>
      <c r="C2984" s="5">
        <v>30.068999999999999</v>
      </c>
      <c r="D2984" s="5">
        <v>81.656000000000006</v>
      </c>
      <c r="E2984">
        <v>800</v>
      </c>
      <c r="F2984">
        <v>0.54</v>
      </c>
    </row>
    <row r="2985" spans="1:6" x14ac:dyDescent="0.2">
      <c r="A2985" t="s">
        <v>34</v>
      </c>
      <c r="B2985">
        <v>584</v>
      </c>
      <c r="C2985" s="5">
        <v>30.102</v>
      </c>
      <c r="D2985" s="5">
        <v>81.536000000000001</v>
      </c>
      <c r="E2985">
        <v>1077</v>
      </c>
      <c r="F2985">
        <v>0.36</v>
      </c>
    </row>
    <row r="2986" spans="1:6" x14ac:dyDescent="0.2">
      <c r="A2986" t="s">
        <v>34</v>
      </c>
      <c r="B2986">
        <v>584</v>
      </c>
      <c r="C2986" s="5">
        <v>30.102</v>
      </c>
      <c r="D2986" s="5">
        <v>81.536000000000001</v>
      </c>
      <c r="E2986">
        <v>798</v>
      </c>
      <c r="F2986">
        <v>0.16</v>
      </c>
    </row>
    <row r="2987" spans="1:6" x14ac:dyDescent="0.2">
      <c r="A2987" t="s">
        <v>34</v>
      </c>
      <c r="B2987">
        <v>585</v>
      </c>
      <c r="C2987" s="5">
        <v>30.21</v>
      </c>
      <c r="D2987" s="5">
        <v>81.575999999999993</v>
      </c>
      <c r="E2987">
        <v>1575</v>
      </c>
      <c r="F2987">
        <v>0.34</v>
      </c>
    </row>
    <row r="2988" spans="1:6" x14ac:dyDescent="0.2">
      <c r="A2988" t="s">
        <v>34</v>
      </c>
      <c r="B2988">
        <v>585</v>
      </c>
      <c r="C2988" s="5">
        <v>30.21</v>
      </c>
      <c r="D2988" s="5">
        <v>81.575999999999993</v>
      </c>
      <c r="E2988">
        <v>1199</v>
      </c>
      <c r="F2988">
        <v>0.34</v>
      </c>
    </row>
    <row r="2989" spans="1:6" x14ac:dyDescent="0.2">
      <c r="A2989" t="s">
        <v>34</v>
      </c>
      <c r="B2989">
        <v>585</v>
      </c>
      <c r="C2989" s="5">
        <v>30.21</v>
      </c>
      <c r="D2989" s="5">
        <v>81.575999999999993</v>
      </c>
      <c r="E2989">
        <v>996</v>
      </c>
      <c r="F2989">
        <v>0.32</v>
      </c>
    </row>
    <row r="2990" spans="1:6" x14ac:dyDescent="0.2">
      <c r="A2990" t="s">
        <v>34</v>
      </c>
      <c r="B2990">
        <v>585</v>
      </c>
      <c r="C2990" s="5">
        <v>30.21</v>
      </c>
      <c r="D2990" s="5">
        <v>81.575999999999993</v>
      </c>
      <c r="E2990">
        <v>799</v>
      </c>
      <c r="F2990">
        <v>0.3</v>
      </c>
    </row>
    <row r="2991" spans="1:6" x14ac:dyDescent="0.2">
      <c r="A2991" t="s">
        <v>26</v>
      </c>
      <c r="B2991">
        <v>11</v>
      </c>
      <c r="C2991" s="5">
        <v>30.25</v>
      </c>
      <c r="D2991" s="5">
        <v>81.572000000000003</v>
      </c>
      <c r="E2991">
        <v>1528.5</v>
      </c>
      <c r="F2991">
        <v>0.21</v>
      </c>
    </row>
    <row r="2992" spans="1:6" x14ac:dyDescent="0.2">
      <c r="A2992" t="s">
        <v>26</v>
      </c>
      <c r="B2992">
        <v>11</v>
      </c>
      <c r="C2992" s="5">
        <v>30.25</v>
      </c>
      <c r="D2992" s="5">
        <v>81.572000000000003</v>
      </c>
      <c r="E2992">
        <v>1479</v>
      </c>
      <c r="F2992">
        <v>0.2</v>
      </c>
    </row>
    <row r="2993" spans="1:6" x14ac:dyDescent="0.2">
      <c r="A2993" t="s">
        <v>26</v>
      </c>
      <c r="B2993">
        <v>11</v>
      </c>
      <c r="C2993" s="5">
        <v>30.25</v>
      </c>
      <c r="D2993" s="5">
        <v>81.572000000000003</v>
      </c>
      <c r="E2993">
        <v>1430.5</v>
      </c>
      <c r="F2993">
        <v>0.24</v>
      </c>
    </row>
    <row r="2994" spans="1:6" x14ac:dyDescent="0.2">
      <c r="A2994" t="s">
        <v>26</v>
      </c>
      <c r="B2994">
        <v>11</v>
      </c>
      <c r="C2994" s="5">
        <v>30.25</v>
      </c>
      <c r="D2994" s="5">
        <v>81.572000000000003</v>
      </c>
      <c r="E2994">
        <v>1281.5999999999999</v>
      </c>
      <c r="F2994">
        <v>0.24</v>
      </c>
    </row>
    <row r="2995" spans="1:6" x14ac:dyDescent="0.2">
      <c r="A2995" t="s">
        <v>26</v>
      </c>
      <c r="B2995">
        <v>11</v>
      </c>
      <c r="C2995" s="5">
        <v>30.25</v>
      </c>
      <c r="D2995" s="5">
        <v>81.572000000000003</v>
      </c>
      <c r="E2995">
        <v>985.62</v>
      </c>
      <c r="F2995">
        <v>0.25</v>
      </c>
    </row>
    <row r="2996" spans="1:6" x14ac:dyDescent="0.2">
      <c r="A2996" t="s">
        <v>26</v>
      </c>
      <c r="B2996">
        <v>11</v>
      </c>
      <c r="C2996" s="5">
        <v>30.25</v>
      </c>
      <c r="D2996" s="5">
        <v>81.572000000000003</v>
      </c>
      <c r="E2996">
        <v>837.97</v>
      </c>
      <c r="F2996">
        <v>0.28000000000000003</v>
      </c>
    </row>
    <row r="2997" spans="1:6" x14ac:dyDescent="0.2">
      <c r="A2997" t="s">
        <v>26</v>
      </c>
      <c r="B2997">
        <v>12</v>
      </c>
      <c r="C2997" s="5">
        <v>30.26</v>
      </c>
      <c r="D2997" s="5">
        <v>81.613</v>
      </c>
      <c r="E2997">
        <v>2165.5</v>
      </c>
      <c r="F2997">
        <v>0.25</v>
      </c>
    </row>
    <row r="2998" spans="1:6" x14ac:dyDescent="0.2">
      <c r="A2998" t="s">
        <v>26</v>
      </c>
      <c r="B2998">
        <v>12</v>
      </c>
      <c r="C2998" s="5">
        <v>30.26</v>
      </c>
      <c r="D2998" s="5">
        <v>81.613</v>
      </c>
      <c r="E2998">
        <v>2117.8000000000002</v>
      </c>
      <c r="F2998">
        <v>0.24</v>
      </c>
    </row>
    <row r="2999" spans="1:6" x14ac:dyDescent="0.2">
      <c r="A2999" t="s">
        <v>26</v>
      </c>
      <c r="B2999">
        <v>12</v>
      </c>
      <c r="C2999" s="5">
        <v>30.26</v>
      </c>
      <c r="D2999" s="5">
        <v>81.613</v>
      </c>
      <c r="E2999">
        <v>2067.4</v>
      </c>
      <c r="F2999">
        <v>0.23</v>
      </c>
    </row>
    <row r="3000" spans="1:6" x14ac:dyDescent="0.2">
      <c r="A3000" t="s">
        <v>26</v>
      </c>
      <c r="B3000">
        <v>12</v>
      </c>
      <c r="C3000" s="5">
        <v>30.26</v>
      </c>
      <c r="D3000" s="5">
        <v>81.613</v>
      </c>
      <c r="E3000">
        <v>1565.1</v>
      </c>
      <c r="F3000">
        <v>0.27</v>
      </c>
    </row>
    <row r="3001" spans="1:6" x14ac:dyDescent="0.2">
      <c r="A3001" t="s">
        <v>34</v>
      </c>
      <c r="B3001">
        <v>587</v>
      </c>
      <c r="C3001" s="5">
        <v>30.268000000000001</v>
      </c>
      <c r="D3001" s="5">
        <v>81.756</v>
      </c>
      <c r="E3001">
        <v>2499</v>
      </c>
      <c r="F3001">
        <v>0.3</v>
      </c>
    </row>
    <row r="3002" spans="1:6" x14ac:dyDescent="0.2">
      <c r="A3002" t="s">
        <v>34</v>
      </c>
      <c r="B3002">
        <v>587</v>
      </c>
      <c r="C3002" s="5">
        <v>30.268000000000001</v>
      </c>
      <c r="D3002" s="5">
        <v>81.756</v>
      </c>
      <c r="E3002">
        <v>2000</v>
      </c>
      <c r="F3002">
        <v>0.33</v>
      </c>
    </row>
    <row r="3003" spans="1:6" x14ac:dyDescent="0.2">
      <c r="A3003" t="s">
        <v>34</v>
      </c>
      <c r="B3003">
        <v>587</v>
      </c>
      <c r="C3003" s="5">
        <v>30.268000000000001</v>
      </c>
      <c r="D3003" s="5">
        <v>81.756</v>
      </c>
      <c r="E3003">
        <v>1498</v>
      </c>
      <c r="F3003">
        <v>0.32</v>
      </c>
    </row>
    <row r="3004" spans="1:6" x14ac:dyDescent="0.2">
      <c r="A3004" t="s">
        <v>34</v>
      </c>
      <c r="B3004">
        <v>587</v>
      </c>
      <c r="C3004" s="5">
        <v>30.268000000000001</v>
      </c>
      <c r="D3004" s="5">
        <v>81.756</v>
      </c>
      <c r="E3004">
        <v>999</v>
      </c>
      <c r="F3004">
        <v>0.31</v>
      </c>
    </row>
    <row r="3005" spans="1:6" x14ac:dyDescent="0.2">
      <c r="A3005" t="s">
        <v>34</v>
      </c>
      <c r="B3005">
        <v>587</v>
      </c>
      <c r="C3005" s="5">
        <v>30.268000000000001</v>
      </c>
      <c r="D3005" s="5">
        <v>81.756</v>
      </c>
      <c r="E3005">
        <v>798</v>
      </c>
      <c r="F3005">
        <v>0.47</v>
      </c>
    </row>
    <row r="3006" spans="1:6" x14ac:dyDescent="0.2">
      <c r="A3006" t="s">
        <v>26</v>
      </c>
      <c r="B3006">
        <v>14</v>
      </c>
      <c r="C3006" s="5">
        <v>30.312999999999999</v>
      </c>
      <c r="D3006" s="5">
        <v>81.680000000000007</v>
      </c>
      <c r="E3006">
        <v>2508.1999999999998</v>
      </c>
      <c r="F3006">
        <v>0.26</v>
      </c>
    </row>
    <row r="3007" spans="1:6" x14ac:dyDescent="0.2">
      <c r="A3007" t="s">
        <v>26</v>
      </c>
      <c r="B3007">
        <v>14</v>
      </c>
      <c r="C3007" s="5">
        <v>30.312999999999999</v>
      </c>
      <c r="D3007" s="5">
        <v>81.680000000000007</v>
      </c>
      <c r="E3007">
        <v>2459.3000000000002</v>
      </c>
      <c r="F3007">
        <v>0.24</v>
      </c>
    </row>
    <row r="3008" spans="1:6" x14ac:dyDescent="0.2">
      <c r="A3008" t="s">
        <v>26</v>
      </c>
      <c r="B3008">
        <v>14</v>
      </c>
      <c r="C3008" s="5">
        <v>30.312999999999999</v>
      </c>
      <c r="D3008" s="5">
        <v>81.680000000000007</v>
      </c>
      <c r="E3008">
        <v>2408.9</v>
      </c>
      <c r="F3008">
        <v>0.22</v>
      </c>
    </row>
    <row r="3009" spans="1:6" x14ac:dyDescent="0.2">
      <c r="A3009" t="s">
        <v>26</v>
      </c>
      <c r="B3009">
        <v>14</v>
      </c>
      <c r="C3009" s="5">
        <v>30.312999999999999</v>
      </c>
      <c r="D3009" s="5">
        <v>81.680000000000007</v>
      </c>
      <c r="E3009">
        <v>2213.5</v>
      </c>
      <c r="F3009">
        <v>0.24</v>
      </c>
    </row>
    <row r="3010" spans="1:6" x14ac:dyDescent="0.2">
      <c r="A3010" t="s">
        <v>26</v>
      </c>
      <c r="B3010">
        <v>14</v>
      </c>
      <c r="C3010" s="5">
        <v>30.312999999999999</v>
      </c>
      <c r="D3010" s="5">
        <v>81.680000000000007</v>
      </c>
      <c r="E3010">
        <v>2068.1</v>
      </c>
      <c r="F3010">
        <v>0.26</v>
      </c>
    </row>
    <row r="3011" spans="1:6" x14ac:dyDescent="0.2">
      <c r="A3011" t="s">
        <v>26</v>
      </c>
      <c r="B3011">
        <v>14</v>
      </c>
      <c r="C3011" s="5">
        <v>30.312999999999999</v>
      </c>
      <c r="D3011" s="5">
        <v>81.680000000000007</v>
      </c>
      <c r="E3011">
        <v>1871.1</v>
      </c>
      <c r="F3011">
        <v>0.23</v>
      </c>
    </row>
    <row r="3012" spans="1:6" x14ac:dyDescent="0.2">
      <c r="A3012" t="s">
        <v>26</v>
      </c>
      <c r="B3012">
        <v>14</v>
      </c>
      <c r="C3012" s="5">
        <v>30.312999999999999</v>
      </c>
      <c r="D3012" s="5">
        <v>81.680000000000007</v>
      </c>
      <c r="E3012">
        <v>1675.2</v>
      </c>
      <c r="F3012">
        <v>0.21</v>
      </c>
    </row>
    <row r="3013" spans="1:6" x14ac:dyDescent="0.2">
      <c r="A3013" t="s">
        <v>26</v>
      </c>
      <c r="B3013">
        <v>14</v>
      </c>
      <c r="C3013" s="5">
        <v>30.312999999999999</v>
      </c>
      <c r="D3013" s="5">
        <v>81.680000000000007</v>
      </c>
      <c r="E3013">
        <v>1478.5</v>
      </c>
      <c r="F3013">
        <v>0.16</v>
      </c>
    </row>
    <row r="3014" spans="1:6" x14ac:dyDescent="0.2">
      <c r="A3014" t="s">
        <v>26</v>
      </c>
      <c r="B3014">
        <v>14</v>
      </c>
      <c r="C3014" s="5">
        <v>30.312999999999999</v>
      </c>
      <c r="D3014" s="5">
        <v>81.680000000000007</v>
      </c>
      <c r="E3014">
        <v>1282.2</v>
      </c>
      <c r="F3014">
        <v>0.18</v>
      </c>
    </row>
    <row r="3015" spans="1:6" x14ac:dyDescent="0.2">
      <c r="A3015" t="s">
        <v>26</v>
      </c>
      <c r="B3015">
        <v>14</v>
      </c>
      <c r="C3015" s="5">
        <v>30.312999999999999</v>
      </c>
      <c r="D3015" s="5">
        <v>81.680000000000007</v>
      </c>
      <c r="E3015">
        <v>1085.2</v>
      </c>
      <c r="F3015">
        <v>0.21</v>
      </c>
    </row>
    <row r="3016" spans="1:6" x14ac:dyDescent="0.2">
      <c r="A3016" t="s">
        <v>26</v>
      </c>
      <c r="B3016">
        <v>14</v>
      </c>
      <c r="C3016" s="5">
        <v>30.312999999999999</v>
      </c>
      <c r="D3016" s="5">
        <v>81.680000000000007</v>
      </c>
      <c r="E3016">
        <v>888.11</v>
      </c>
      <c r="F3016">
        <v>0.26</v>
      </c>
    </row>
    <row r="3017" spans="1:6" x14ac:dyDescent="0.2">
      <c r="A3017" t="s">
        <v>26</v>
      </c>
      <c r="B3017">
        <v>15</v>
      </c>
      <c r="C3017" s="5">
        <v>30.376999999999999</v>
      </c>
      <c r="D3017" s="5">
        <v>81.73</v>
      </c>
      <c r="E3017">
        <v>2556.9</v>
      </c>
      <c r="F3017">
        <v>0.19</v>
      </c>
    </row>
    <row r="3018" spans="1:6" x14ac:dyDescent="0.2">
      <c r="A3018" t="s">
        <v>26</v>
      </c>
      <c r="B3018">
        <v>15</v>
      </c>
      <c r="C3018" s="5">
        <v>30.376999999999999</v>
      </c>
      <c r="D3018" s="5">
        <v>81.73</v>
      </c>
      <c r="E3018">
        <v>1920.8</v>
      </c>
      <c r="F3018">
        <v>0.2</v>
      </c>
    </row>
    <row r="3019" spans="1:6" x14ac:dyDescent="0.2">
      <c r="A3019" t="s">
        <v>26</v>
      </c>
      <c r="B3019">
        <v>15</v>
      </c>
      <c r="C3019" s="5">
        <v>30.376999999999999</v>
      </c>
      <c r="D3019" s="5">
        <v>81.73</v>
      </c>
      <c r="E3019">
        <v>1675</v>
      </c>
      <c r="F3019">
        <v>0.21</v>
      </c>
    </row>
    <row r="3020" spans="1:6" x14ac:dyDescent="0.2">
      <c r="A3020" t="s">
        <v>26</v>
      </c>
      <c r="B3020">
        <v>15</v>
      </c>
      <c r="C3020" s="5">
        <v>30.376999999999999</v>
      </c>
      <c r="D3020" s="5">
        <v>81.73</v>
      </c>
      <c r="E3020">
        <v>1429.5</v>
      </c>
      <c r="F3020">
        <v>0.26</v>
      </c>
    </row>
    <row r="3021" spans="1:6" x14ac:dyDescent="0.2">
      <c r="A3021" t="s">
        <v>26</v>
      </c>
      <c r="B3021">
        <v>15</v>
      </c>
      <c r="C3021" s="5">
        <v>30.376999999999999</v>
      </c>
      <c r="D3021" s="5">
        <v>81.73</v>
      </c>
      <c r="E3021">
        <v>938.25</v>
      </c>
      <c r="F3021">
        <v>0.19</v>
      </c>
    </row>
    <row r="3022" spans="1:6" x14ac:dyDescent="0.2">
      <c r="A3022" t="s">
        <v>30</v>
      </c>
      <c r="B3022">
        <v>358</v>
      </c>
      <c r="C3022" s="5">
        <v>30.501999999999999</v>
      </c>
      <c r="D3022" s="5">
        <v>84.025000000000006</v>
      </c>
      <c r="E3022">
        <v>2556</v>
      </c>
      <c r="F3022">
        <v>0.34</v>
      </c>
    </row>
    <row r="3023" spans="1:6" x14ac:dyDescent="0.2">
      <c r="A3023" t="s">
        <v>30</v>
      </c>
      <c r="B3023">
        <v>358</v>
      </c>
      <c r="C3023" s="5">
        <v>30.501999999999999</v>
      </c>
      <c r="D3023" s="5">
        <v>84.025000000000006</v>
      </c>
      <c r="E3023">
        <v>2362</v>
      </c>
      <c r="F3023">
        <v>0.31</v>
      </c>
    </row>
    <row r="3024" spans="1:6" x14ac:dyDescent="0.2">
      <c r="A3024" t="s">
        <v>30</v>
      </c>
      <c r="B3024">
        <v>358</v>
      </c>
      <c r="C3024" s="5">
        <v>30.501999999999999</v>
      </c>
      <c r="D3024" s="5">
        <v>84.025000000000006</v>
      </c>
      <c r="E3024">
        <v>2215</v>
      </c>
      <c r="F3024">
        <v>0.27</v>
      </c>
    </row>
    <row r="3025" spans="1:6" x14ac:dyDescent="0.2">
      <c r="A3025" t="s">
        <v>30</v>
      </c>
      <c r="B3025">
        <v>358</v>
      </c>
      <c r="C3025" s="5">
        <v>30.501999999999999</v>
      </c>
      <c r="D3025" s="5">
        <v>84.025000000000006</v>
      </c>
      <c r="E3025">
        <v>2066</v>
      </c>
      <c r="F3025">
        <v>0.28000000000000003</v>
      </c>
    </row>
    <row r="3026" spans="1:6" x14ac:dyDescent="0.2">
      <c r="A3026" t="s">
        <v>30</v>
      </c>
      <c r="B3026">
        <v>358</v>
      </c>
      <c r="C3026" s="5">
        <v>30.501999999999999</v>
      </c>
      <c r="D3026" s="5">
        <v>84.025000000000006</v>
      </c>
      <c r="E3026">
        <v>1919</v>
      </c>
      <c r="F3026">
        <v>0.18</v>
      </c>
    </row>
    <row r="3027" spans="1:6" x14ac:dyDescent="0.2">
      <c r="A3027" t="s">
        <v>30</v>
      </c>
      <c r="B3027">
        <v>358</v>
      </c>
      <c r="C3027" s="5">
        <v>30.501999999999999</v>
      </c>
      <c r="D3027" s="5">
        <v>84.025000000000006</v>
      </c>
      <c r="E3027">
        <v>1773</v>
      </c>
      <c r="F3027">
        <v>0.25</v>
      </c>
    </row>
    <row r="3028" spans="1:6" x14ac:dyDescent="0.2">
      <c r="A3028" t="s">
        <v>30</v>
      </c>
      <c r="B3028">
        <v>358</v>
      </c>
      <c r="C3028" s="5">
        <v>30.501999999999999</v>
      </c>
      <c r="D3028" s="5">
        <v>84.025000000000006</v>
      </c>
      <c r="E3028">
        <v>1577</v>
      </c>
      <c r="F3028">
        <v>0.27</v>
      </c>
    </row>
    <row r="3029" spans="1:6" x14ac:dyDescent="0.2">
      <c r="A3029" t="s">
        <v>30</v>
      </c>
      <c r="B3029">
        <v>358</v>
      </c>
      <c r="C3029" s="5">
        <v>30.501999999999999</v>
      </c>
      <c r="D3029" s="5">
        <v>84.025000000000006</v>
      </c>
      <c r="E3029">
        <v>1379</v>
      </c>
      <c r="F3029">
        <v>0.26</v>
      </c>
    </row>
    <row r="3030" spans="1:6" x14ac:dyDescent="0.2">
      <c r="A3030" t="s">
        <v>30</v>
      </c>
      <c r="B3030">
        <v>358</v>
      </c>
      <c r="C3030" s="5">
        <v>30.501999999999999</v>
      </c>
      <c r="D3030" s="5">
        <v>84.025000000000006</v>
      </c>
      <c r="E3030">
        <v>1231</v>
      </c>
      <c r="F3030">
        <v>0.26</v>
      </c>
    </row>
    <row r="3031" spans="1:6" x14ac:dyDescent="0.2">
      <c r="A3031" t="s">
        <v>30</v>
      </c>
      <c r="B3031">
        <v>358</v>
      </c>
      <c r="C3031" s="5">
        <v>30.501999999999999</v>
      </c>
      <c r="D3031" s="5">
        <v>84.025000000000006</v>
      </c>
      <c r="E3031">
        <v>1085</v>
      </c>
      <c r="F3031">
        <v>0.28000000000000003</v>
      </c>
    </row>
    <row r="3032" spans="1:6" x14ac:dyDescent="0.2">
      <c r="A3032" t="s">
        <v>30</v>
      </c>
      <c r="B3032">
        <v>358</v>
      </c>
      <c r="C3032" s="5">
        <v>30.501999999999999</v>
      </c>
      <c r="D3032" s="5">
        <v>84.025000000000006</v>
      </c>
      <c r="E3032">
        <v>913</v>
      </c>
      <c r="F3032">
        <v>0.23</v>
      </c>
    </row>
    <row r="3033" spans="1:6" x14ac:dyDescent="0.2">
      <c r="A3033" t="s">
        <v>30</v>
      </c>
      <c r="B3033">
        <v>358</v>
      </c>
      <c r="C3033" s="5">
        <v>30.501999999999999</v>
      </c>
      <c r="D3033" s="5">
        <v>84.025000000000006</v>
      </c>
      <c r="E3033">
        <v>864</v>
      </c>
      <c r="F3033">
        <v>0.21</v>
      </c>
    </row>
    <row r="3034" spans="1:6" x14ac:dyDescent="0.2">
      <c r="A3034" t="s">
        <v>30</v>
      </c>
      <c r="B3034">
        <v>358</v>
      </c>
      <c r="C3034" s="5">
        <v>30.501999999999999</v>
      </c>
      <c r="D3034" s="5">
        <v>84.025000000000006</v>
      </c>
      <c r="E3034">
        <v>789</v>
      </c>
      <c r="F3034">
        <v>0.23</v>
      </c>
    </row>
    <row r="3035" spans="1:6" x14ac:dyDescent="0.2">
      <c r="A3035" t="s">
        <v>26</v>
      </c>
      <c r="B3035">
        <v>9</v>
      </c>
      <c r="C3035" s="5">
        <v>30.516999999999999</v>
      </c>
      <c r="D3035" s="5">
        <v>81.533000000000001</v>
      </c>
      <c r="E3035">
        <v>893.53</v>
      </c>
      <c r="F3035">
        <v>0.17</v>
      </c>
    </row>
    <row r="3036" spans="1:6" x14ac:dyDescent="0.2">
      <c r="A3036" t="s">
        <v>26</v>
      </c>
      <c r="B3036">
        <v>9</v>
      </c>
      <c r="C3036" s="5">
        <v>30.516999999999999</v>
      </c>
      <c r="D3036" s="5">
        <v>81.533000000000001</v>
      </c>
      <c r="E3036">
        <v>839.84</v>
      </c>
      <c r="F3036">
        <v>0.2</v>
      </c>
    </row>
    <row r="3037" spans="1:6" x14ac:dyDescent="0.2">
      <c r="A3037" t="s">
        <v>26</v>
      </c>
      <c r="B3037">
        <v>9</v>
      </c>
      <c r="C3037" s="5">
        <v>30.516999999999999</v>
      </c>
      <c r="D3037" s="5">
        <v>81.533000000000001</v>
      </c>
      <c r="E3037">
        <v>790.17</v>
      </c>
      <c r="F3037">
        <v>0.18</v>
      </c>
    </row>
    <row r="3038" spans="1:6" x14ac:dyDescent="0.2">
      <c r="A3038" t="s">
        <v>30</v>
      </c>
      <c r="B3038">
        <v>287</v>
      </c>
      <c r="C3038" s="5">
        <v>30.998000000000001</v>
      </c>
      <c r="D3038" s="5">
        <v>81.683000000000007</v>
      </c>
      <c r="E3038">
        <v>2535</v>
      </c>
      <c r="F3038">
        <v>0.26</v>
      </c>
    </row>
    <row r="3039" spans="1:6" x14ac:dyDescent="0.2">
      <c r="A3039" t="s">
        <v>30</v>
      </c>
      <c r="B3039">
        <v>287</v>
      </c>
      <c r="C3039" s="5">
        <v>30.998000000000001</v>
      </c>
      <c r="D3039" s="5">
        <v>81.683000000000007</v>
      </c>
      <c r="E3039">
        <v>2333</v>
      </c>
      <c r="F3039">
        <v>0.28000000000000003</v>
      </c>
    </row>
    <row r="3040" spans="1:6" x14ac:dyDescent="0.2">
      <c r="A3040" t="s">
        <v>30</v>
      </c>
      <c r="B3040">
        <v>287</v>
      </c>
      <c r="C3040" s="5">
        <v>30.998000000000001</v>
      </c>
      <c r="D3040" s="5">
        <v>81.683000000000007</v>
      </c>
      <c r="E3040">
        <v>2089</v>
      </c>
      <c r="F3040">
        <v>0.25</v>
      </c>
    </row>
    <row r="3041" spans="1:6" x14ac:dyDescent="0.2">
      <c r="A3041" t="s">
        <v>30</v>
      </c>
      <c r="B3041">
        <v>285</v>
      </c>
      <c r="C3041" s="5">
        <v>31.501999999999999</v>
      </c>
      <c r="D3041" s="5">
        <v>81.644999999999996</v>
      </c>
      <c r="E3041">
        <v>1832</v>
      </c>
      <c r="F3041">
        <v>0.28999999999999998</v>
      </c>
    </row>
    <row r="3042" spans="1:6" x14ac:dyDescent="0.2">
      <c r="A3042" t="s">
        <v>30</v>
      </c>
      <c r="B3042">
        <v>285</v>
      </c>
      <c r="C3042" s="5">
        <v>31.501999999999999</v>
      </c>
      <c r="D3042" s="5">
        <v>81.644999999999996</v>
      </c>
      <c r="E3042">
        <v>1035</v>
      </c>
      <c r="F3042">
        <v>0.26</v>
      </c>
    </row>
    <row r="3043" spans="1:6" x14ac:dyDescent="0.2">
      <c r="A3043" t="s">
        <v>26</v>
      </c>
      <c r="B3043">
        <v>18</v>
      </c>
      <c r="C3043" s="5">
        <v>39.317</v>
      </c>
      <c r="D3043" s="5">
        <v>82.563000000000002</v>
      </c>
      <c r="E3043">
        <v>2565.1</v>
      </c>
      <c r="F3043">
        <v>0.25</v>
      </c>
    </row>
    <row r="3044" spans="1:6" x14ac:dyDescent="0.2">
      <c r="A3044" t="s">
        <v>26</v>
      </c>
      <c r="B3044">
        <v>18</v>
      </c>
      <c r="C3044" s="5">
        <v>39.317</v>
      </c>
      <c r="D3044" s="5">
        <v>82.563000000000002</v>
      </c>
      <c r="E3044">
        <v>2508.8000000000002</v>
      </c>
      <c r="F3044">
        <v>0.22</v>
      </c>
    </row>
    <row r="3045" spans="1:6" x14ac:dyDescent="0.2">
      <c r="A3045" t="s">
        <v>26</v>
      </c>
      <c r="B3045">
        <v>18</v>
      </c>
      <c r="C3045" s="5">
        <v>39.317</v>
      </c>
      <c r="D3045" s="5">
        <v>82.563000000000002</v>
      </c>
      <c r="E3045">
        <v>2460.1999999999998</v>
      </c>
      <c r="F3045">
        <v>0.2</v>
      </c>
    </row>
    <row r="3046" spans="1:6" x14ac:dyDescent="0.2">
      <c r="A3046" t="s">
        <v>26</v>
      </c>
      <c r="B3046">
        <v>18</v>
      </c>
      <c r="C3046" s="5">
        <v>39.317</v>
      </c>
      <c r="D3046" s="5">
        <v>82.563000000000002</v>
      </c>
      <c r="E3046">
        <v>2411.1</v>
      </c>
      <c r="F3046">
        <v>0.22</v>
      </c>
    </row>
    <row r="3047" spans="1:6" x14ac:dyDescent="0.2">
      <c r="A3047" t="s">
        <v>26</v>
      </c>
      <c r="B3047">
        <v>18</v>
      </c>
      <c r="C3047" s="5">
        <v>39.317</v>
      </c>
      <c r="D3047" s="5">
        <v>82.563000000000002</v>
      </c>
      <c r="E3047">
        <v>2165.4</v>
      </c>
      <c r="F3047">
        <v>0.19</v>
      </c>
    </row>
    <row r="3048" spans="1:6" x14ac:dyDescent="0.2">
      <c r="A3048" t="s">
        <v>26</v>
      </c>
      <c r="B3048">
        <v>18</v>
      </c>
      <c r="C3048" s="5">
        <v>39.317</v>
      </c>
      <c r="D3048" s="5">
        <v>82.563000000000002</v>
      </c>
      <c r="E3048">
        <v>1871.8</v>
      </c>
      <c r="F3048">
        <v>0.21</v>
      </c>
    </row>
    <row r="3049" spans="1:6" x14ac:dyDescent="0.2">
      <c r="A3049" t="s">
        <v>26</v>
      </c>
      <c r="B3049">
        <v>18</v>
      </c>
      <c r="C3049" s="5">
        <v>39.317</v>
      </c>
      <c r="D3049" s="5">
        <v>82.563000000000002</v>
      </c>
      <c r="E3049">
        <v>1675.3</v>
      </c>
      <c r="F3049">
        <v>0.24</v>
      </c>
    </row>
    <row r="3050" spans="1:6" x14ac:dyDescent="0.2">
      <c r="A3050" t="s">
        <v>26</v>
      </c>
      <c r="B3050">
        <v>18</v>
      </c>
      <c r="C3050" s="5">
        <v>39.317</v>
      </c>
      <c r="D3050" s="5">
        <v>82.563000000000002</v>
      </c>
      <c r="E3050">
        <v>1478.4</v>
      </c>
      <c r="F3050">
        <v>0.26</v>
      </c>
    </row>
    <row r="3051" spans="1:6" x14ac:dyDescent="0.2">
      <c r="A3051" t="s">
        <v>26</v>
      </c>
      <c r="B3051">
        <v>18</v>
      </c>
      <c r="C3051" s="5">
        <v>39.317</v>
      </c>
      <c r="D3051" s="5">
        <v>82.563000000000002</v>
      </c>
      <c r="E3051">
        <v>1282</v>
      </c>
      <c r="F3051">
        <v>0.24</v>
      </c>
    </row>
    <row r="3052" spans="1:6" x14ac:dyDescent="0.2">
      <c r="A3052" t="s">
        <v>26</v>
      </c>
      <c r="B3052">
        <v>18</v>
      </c>
      <c r="C3052" s="5">
        <v>39.317</v>
      </c>
      <c r="D3052" s="5">
        <v>82.563000000000002</v>
      </c>
      <c r="E3052">
        <v>1085.5999999999999</v>
      </c>
      <c r="F3052">
        <v>0.25</v>
      </c>
    </row>
    <row r="3053" spans="1:6" x14ac:dyDescent="0.2">
      <c r="A3053" t="s">
        <v>26</v>
      </c>
      <c r="B3053">
        <v>18</v>
      </c>
      <c r="C3053" s="5">
        <v>39.317</v>
      </c>
      <c r="D3053" s="5">
        <v>82.563000000000002</v>
      </c>
      <c r="E3053">
        <v>888.78</v>
      </c>
      <c r="F3053">
        <v>0.23</v>
      </c>
    </row>
    <row r="3054" spans="1:6" x14ac:dyDescent="0.2">
      <c r="A3054" t="s">
        <v>26</v>
      </c>
      <c r="B3054">
        <v>18</v>
      </c>
      <c r="C3054" s="5">
        <v>39.317</v>
      </c>
      <c r="D3054" s="5">
        <v>82.563000000000002</v>
      </c>
      <c r="E3054">
        <v>740.38</v>
      </c>
      <c r="F3054">
        <v>0.24</v>
      </c>
    </row>
    <row r="3055" spans="1:6" x14ac:dyDescent="0.2">
      <c r="A3055" t="s">
        <v>26</v>
      </c>
      <c r="B3055">
        <v>19</v>
      </c>
      <c r="C3055" s="5">
        <v>40.207000000000001</v>
      </c>
      <c r="D3055" s="5">
        <v>82.754999999999995</v>
      </c>
      <c r="E3055">
        <v>2654.1</v>
      </c>
      <c r="F3055">
        <v>0.26</v>
      </c>
    </row>
    <row r="3056" spans="1:6" x14ac:dyDescent="0.2">
      <c r="A3056" t="s">
        <v>26</v>
      </c>
      <c r="B3056">
        <v>19</v>
      </c>
      <c r="C3056" s="5">
        <v>40.207000000000001</v>
      </c>
      <c r="D3056" s="5">
        <v>82.754999999999995</v>
      </c>
      <c r="E3056">
        <v>2409.6</v>
      </c>
      <c r="F3056">
        <v>0.21</v>
      </c>
    </row>
    <row r="3057" spans="1:6" x14ac:dyDescent="0.2">
      <c r="A3057" t="s">
        <v>26</v>
      </c>
      <c r="B3057">
        <v>19</v>
      </c>
      <c r="C3057" s="5">
        <v>40.207000000000001</v>
      </c>
      <c r="D3057" s="5">
        <v>82.754999999999995</v>
      </c>
      <c r="E3057">
        <v>1920.7</v>
      </c>
      <c r="F3057">
        <v>0.2</v>
      </c>
    </row>
    <row r="3058" spans="1:6" x14ac:dyDescent="0.2">
      <c r="A3058" t="s">
        <v>26</v>
      </c>
      <c r="B3058">
        <v>19</v>
      </c>
      <c r="C3058" s="5">
        <v>40.207000000000001</v>
      </c>
      <c r="D3058" s="5">
        <v>82.754999999999995</v>
      </c>
      <c r="E3058">
        <v>1429.7</v>
      </c>
      <c r="F3058">
        <v>0.21</v>
      </c>
    </row>
    <row r="3059" spans="1:6" x14ac:dyDescent="0.2">
      <c r="A3059" t="s">
        <v>26</v>
      </c>
      <c r="B3059">
        <v>19</v>
      </c>
      <c r="C3059" s="5">
        <v>40.207000000000001</v>
      </c>
      <c r="D3059" s="5">
        <v>82.754999999999995</v>
      </c>
      <c r="E3059">
        <v>937.63</v>
      </c>
      <c r="F3059">
        <v>0.26</v>
      </c>
    </row>
    <row r="3060" spans="1:6" x14ac:dyDescent="0.2">
      <c r="A3060" t="s">
        <v>26</v>
      </c>
      <c r="B3060">
        <v>20</v>
      </c>
      <c r="C3060" s="5">
        <v>40.878</v>
      </c>
      <c r="D3060" s="5">
        <v>82.391999999999996</v>
      </c>
      <c r="E3060">
        <v>1954.8</v>
      </c>
      <c r="F3060">
        <v>0.26</v>
      </c>
    </row>
    <row r="3061" spans="1:6" x14ac:dyDescent="0.2">
      <c r="A3061" t="s">
        <v>26</v>
      </c>
      <c r="B3061">
        <v>20</v>
      </c>
      <c r="C3061" s="5">
        <v>40.878</v>
      </c>
      <c r="D3061" s="5">
        <v>82.391999999999996</v>
      </c>
      <c r="E3061">
        <v>1919.8</v>
      </c>
      <c r="F3061">
        <v>0.21</v>
      </c>
    </row>
    <row r="3062" spans="1:6" x14ac:dyDescent="0.2">
      <c r="A3062" t="s">
        <v>26</v>
      </c>
      <c r="B3062">
        <v>20</v>
      </c>
      <c r="C3062" s="5">
        <v>40.878</v>
      </c>
      <c r="D3062" s="5">
        <v>82.391999999999996</v>
      </c>
      <c r="E3062">
        <v>1870.8</v>
      </c>
      <c r="F3062">
        <v>0.17</v>
      </c>
    </row>
    <row r="3063" spans="1:6" x14ac:dyDescent="0.2">
      <c r="A3063" t="s">
        <v>26</v>
      </c>
      <c r="B3063">
        <v>20</v>
      </c>
      <c r="C3063" s="5">
        <v>40.878</v>
      </c>
      <c r="D3063" s="5">
        <v>82.391999999999996</v>
      </c>
      <c r="E3063">
        <v>1820.9</v>
      </c>
      <c r="F3063">
        <v>0.17</v>
      </c>
    </row>
    <row r="3064" spans="1:6" x14ac:dyDescent="0.2">
      <c r="A3064" t="s">
        <v>26</v>
      </c>
      <c r="B3064">
        <v>20</v>
      </c>
      <c r="C3064" s="5">
        <v>40.878</v>
      </c>
      <c r="D3064" s="5">
        <v>82.391999999999996</v>
      </c>
      <c r="E3064">
        <v>1623.5</v>
      </c>
      <c r="F3064">
        <v>0.18</v>
      </c>
    </row>
    <row r="3065" spans="1:6" x14ac:dyDescent="0.2">
      <c r="A3065" t="s">
        <v>26</v>
      </c>
      <c r="B3065">
        <v>20</v>
      </c>
      <c r="C3065" s="5">
        <v>40.878</v>
      </c>
      <c r="D3065" s="5">
        <v>82.391999999999996</v>
      </c>
      <c r="E3065">
        <v>1328.3</v>
      </c>
      <c r="F3065">
        <v>0.21</v>
      </c>
    </row>
    <row r="3066" spans="1:6" x14ac:dyDescent="0.2">
      <c r="A3066" t="s">
        <v>26</v>
      </c>
      <c r="B3066">
        <v>20</v>
      </c>
      <c r="C3066" s="5">
        <v>40.878</v>
      </c>
      <c r="D3066" s="5">
        <v>82.391999999999996</v>
      </c>
      <c r="E3066">
        <v>1032.5999999999999</v>
      </c>
      <c r="F3066">
        <v>0.18</v>
      </c>
    </row>
    <row r="3067" spans="1:6" x14ac:dyDescent="0.2">
      <c r="A3067" t="s">
        <v>26</v>
      </c>
      <c r="B3067">
        <v>20</v>
      </c>
      <c r="C3067" s="5">
        <v>40.878</v>
      </c>
      <c r="D3067" s="5">
        <v>82.391999999999996</v>
      </c>
      <c r="E3067">
        <v>834.89</v>
      </c>
      <c r="F3067">
        <v>0.21</v>
      </c>
    </row>
    <row r="3068" spans="1:6" x14ac:dyDescent="0.2">
      <c r="A3068" t="s">
        <v>26</v>
      </c>
      <c r="B3068">
        <v>21</v>
      </c>
      <c r="C3068" s="5">
        <v>41.5</v>
      </c>
      <c r="D3068" s="5">
        <v>82.322000000000003</v>
      </c>
      <c r="E3068">
        <v>1753.9</v>
      </c>
      <c r="F3068">
        <v>0.24</v>
      </c>
    </row>
    <row r="3069" spans="1:6" x14ac:dyDescent="0.2">
      <c r="A3069" t="s">
        <v>26</v>
      </c>
      <c r="B3069">
        <v>21</v>
      </c>
      <c r="C3069" s="5">
        <v>41.5</v>
      </c>
      <c r="D3069" s="5">
        <v>82.322000000000003</v>
      </c>
      <c r="E3069">
        <v>1723.8</v>
      </c>
      <c r="F3069">
        <v>0.28000000000000003</v>
      </c>
    </row>
    <row r="3070" spans="1:6" x14ac:dyDescent="0.2">
      <c r="A3070" t="s">
        <v>26</v>
      </c>
      <c r="B3070">
        <v>21</v>
      </c>
      <c r="C3070" s="5">
        <v>41.5</v>
      </c>
      <c r="D3070" s="5">
        <v>82.322000000000003</v>
      </c>
      <c r="E3070">
        <v>1674.3</v>
      </c>
      <c r="F3070">
        <v>0.26</v>
      </c>
    </row>
    <row r="3071" spans="1:6" x14ac:dyDescent="0.2">
      <c r="A3071" t="s">
        <v>26</v>
      </c>
      <c r="B3071">
        <v>21</v>
      </c>
      <c r="C3071" s="5">
        <v>41.5</v>
      </c>
      <c r="D3071" s="5">
        <v>82.322000000000003</v>
      </c>
      <c r="E3071">
        <v>1624</v>
      </c>
      <c r="F3071">
        <v>0.24</v>
      </c>
    </row>
    <row r="3072" spans="1:6" x14ac:dyDescent="0.2">
      <c r="A3072" t="s">
        <v>26</v>
      </c>
      <c r="B3072">
        <v>21</v>
      </c>
      <c r="C3072" s="5">
        <v>41.5</v>
      </c>
      <c r="D3072" s="5">
        <v>82.322000000000003</v>
      </c>
      <c r="E3072">
        <v>983.04</v>
      </c>
      <c r="F3072">
        <v>0.23</v>
      </c>
    </row>
    <row r="3073" spans="1:6" x14ac:dyDescent="0.2">
      <c r="A3073" t="s">
        <v>26</v>
      </c>
      <c r="B3073">
        <v>21</v>
      </c>
      <c r="C3073" s="5">
        <v>41.5</v>
      </c>
      <c r="D3073" s="5">
        <v>82.322000000000003</v>
      </c>
      <c r="E3073">
        <v>786.41</v>
      </c>
      <c r="F3073">
        <v>0.34</v>
      </c>
    </row>
    <row r="3074" spans="1:6" x14ac:dyDescent="0.2">
      <c r="A3074" t="s">
        <v>26</v>
      </c>
      <c r="B3074">
        <v>22</v>
      </c>
      <c r="C3074" s="5">
        <v>41.616999999999997</v>
      </c>
      <c r="D3074" s="5">
        <v>82.268000000000001</v>
      </c>
      <c r="E3074">
        <v>1472.1</v>
      </c>
      <c r="F3074">
        <v>0.25</v>
      </c>
    </row>
    <row r="3075" spans="1:6" x14ac:dyDescent="0.2">
      <c r="A3075" t="s">
        <v>26</v>
      </c>
      <c r="B3075">
        <v>22</v>
      </c>
      <c r="C3075" s="5">
        <v>41.616999999999997</v>
      </c>
      <c r="D3075" s="5">
        <v>82.268000000000001</v>
      </c>
      <c r="E3075">
        <v>1428.8</v>
      </c>
      <c r="F3075">
        <v>0.25</v>
      </c>
    </row>
    <row r="3076" spans="1:6" x14ac:dyDescent="0.2">
      <c r="A3076" t="s">
        <v>26</v>
      </c>
      <c r="B3076">
        <v>22</v>
      </c>
      <c r="C3076" s="5">
        <v>41.616999999999997</v>
      </c>
      <c r="D3076" s="5">
        <v>82.268000000000001</v>
      </c>
      <c r="E3076">
        <v>1381</v>
      </c>
      <c r="F3076">
        <v>0.23</v>
      </c>
    </row>
    <row r="3077" spans="1:6" x14ac:dyDescent="0.2">
      <c r="A3077" t="s">
        <v>26</v>
      </c>
      <c r="B3077">
        <v>22</v>
      </c>
      <c r="C3077" s="5">
        <v>41.616999999999997</v>
      </c>
      <c r="D3077" s="5">
        <v>82.268000000000001</v>
      </c>
      <c r="E3077">
        <v>1330.7</v>
      </c>
      <c r="F3077">
        <v>0.28000000000000003</v>
      </c>
    </row>
    <row r="3078" spans="1:6" x14ac:dyDescent="0.2">
      <c r="A3078" t="s">
        <v>26</v>
      </c>
      <c r="B3078">
        <v>22</v>
      </c>
      <c r="C3078" s="5">
        <v>41.616999999999997</v>
      </c>
      <c r="D3078" s="5">
        <v>82.268000000000001</v>
      </c>
      <c r="E3078">
        <v>1083.7</v>
      </c>
      <c r="F3078">
        <v>0.22</v>
      </c>
    </row>
    <row r="3079" spans="1:6" x14ac:dyDescent="0.2">
      <c r="A3079" t="s">
        <v>26</v>
      </c>
      <c r="B3079">
        <v>22</v>
      </c>
      <c r="C3079" s="5">
        <v>41.616999999999997</v>
      </c>
      <c r="D3079" s="5">
        <v>82.268000000000001</v>
      </c>
      <c r="E3079">
        <v>789.17</v>
      </c>
      <c r="F3079">
        <v>0.26</v>
      </c>
    </row>
    <row r="3080" spans="1:6" x14ac:dyDescent="0.2">
      <c r="A3080" t="s">
        <v>26</v>
      </c>
      <c r="B3080">
        <v>23</v>
      </c>
      <c r="C3080" s="5">
        <v>41.878</v>
      </c>
      <c r="D3080" s="5">
        <v>82.2</v>
      </c>
      <c r="E3080">
        <v>1164.8</v>
      </c>
      <c r="F3080">
        <v>0.22</v>
      </c>
    </row>
    <row r="3081" spans="1:6" x14ac:dyDescent="0.2">
      <c r="A3081" t="s">
        <v>26</v>
      </c>
      <c r="B3081">
        <v>23</v>
      </c>
      <c r="C3081" s="5">
        <v>41.878</v>
      </c>
      <c r="D3081" s="5">
        <v>82.2</v>
      </c>
      <c r="E3081">
        <v>1135</v>
      </c>
      <c r="F3081">
        <v>0.25</v>
      </c>
    </row>
    <row r="3082" spans="1:6" x14ac:dyDescent="0.2">
      <c r="A3082" t="s">
        <v>26</v>
      </c>
      <c r="B3082">
        <v>24</v>
      </c>
      <c r="C3082" s="5">
        <v>42.037999999999997</v>
      </c>
      <c r="D3082" s="5">
        <v>82.16</v>
      </c>
      <c r="E3082">
        <v>975.07</v>
      </c>
      <c r="F3082">
        <v>0.28000000000000003</v>
      </c>
    </row>
    <row r="3083" spans="1:6" x14ac:dyDescent="0.2">
      <c r="A3083" t="s">
        <v>26</v>
      </c>
      <c r="B3083">
        <v>24</v>
      </c>
      <c r="C3083" s="5">
        <v>42.037999999999997</v>
      </c>
      <c r="D3083" s="5">
        <v>82.16</v>
      </c>
      <c r="E3083">
        <v>938.93</v>
      </c>
      <c r="F3083">
        <v>0.22</v>
      </c>
    </row>
    <row r="3084" spans="1:6" x14ac:dyDescent="0.2">
      <c r="A3084" t="s">
        <v>26</v>
      </c>
      <c r="B3084">
        <v>24</v>
      </c>
      <c r="C3084" s="5">
        <v>42.037999999999997</v>
      </c>
      <c r="D3084" s="5">
        <v>82.16</v>
      </c>
      <c r="E3084">
        <v>888.79</v>
      </c>
      <c r="F3084">
        <v>0.22</v>
      </c>
    </row>
    <row r="3085" spans="1:6" x14ac:dyDescent="0.2">
      <c r="A3085" t="s">
        <v>26</v>
      </c>
      <c r="B3085">
        <v>24</v>
      </c>
      <c r="C3085" s="5">
        <v>42.037999999999997</v>
      </c>
      <c r="D3085" s="5">
        <v>82.16</v>
      </c>
      <c r="E3085">
        <v>837.76</v>
      </c>
      <c r="F3085">
        <v>0.22</v>
      </c>
    </row>
    <row r="3086" spans="1:6" x14ac:dyDescent="0.2">
      <c r="A3086" t="s">
        <v>37</v>
      </c>
      <c r="B3086">
        <v>206</v>
      </c>
      <c r="C3086" s="5">
        <v>45.082999999999998</v>
      </c>
      <c r="D3086" s="5">
        <v>82.382999999999996</v>
      </c>
      <c r="E3086">
        <v>1265</v>
      </c>
      <c r="F3086">
        <v>0.39</v>
      </c>
    </row>
    <row r="3087" spans="1:6" x14ac:dyDescent="0.2">
      <c r="A3087" t="s">
        <v>37</v>
      </c>
      <c r="B3087">
        <v>206</v>
      </c>
      <c r="C3087" s="5">
        <v>45.082999999999998</v>
      </c>
      <c r="D3087" s="5">
        <v>82.382999999999996</v>
      </c>
      <c r="E3087">
        <v>767</v>
      </c>
      <c r="F3087">
        <v>0.42</v>
      </c>
    </row>
    <row r="3088" spans="1:6" x14ac:dyDescent="0.2">
      <c r="A3088" t="s">
        <v>36</v>
      </c>
      <c r="B3088">
        <v>16</v>
      </c>
      <c r="C3088" s="5">
        <v>69.7</v>
      </c>
      <c r="D3088" s="5">
        <v>87.61</v>
      </c>
      <c r="E3088">
        <v>2703.2</v>
      </c>
      <c r="F3088">
        <v>0.28000000000000003</v>
      </c>
    </row>
    <row r="3089" spans="1:6" x14ac:dyDescent="0.2">
      <c r="A3089" t="s">
        <v>36</v>
      </c>
      <c r="B3089">
        <v>16</v>
      </c>
      <c r="C3089" s="5">
        <v>69.7</v>
      </c>
      <c r="D3089" s="5">
        <v>87.61</v>
      </c>
      <c r="E3089">
        <v>2460.6</v>
      </c>
      <c r="F3089">
        <v>0.28999999999999998</v>
      </c>
    </row>
    <row r="3090" spans="1:6" x14ac:dyDescent="0.2">
      <c r="A3090" t="s">
        <v>36</v>
      </c>
      <c r="B3090">
        <v>16</v>
      </c>
      <c r="C3090" s="5">
        <v>69.7</v>
      </c>
      <c r="D3090" s="5">
        <v>87.61</v>
      </c>
      <c r="E3090">
        <v>2214</v>
      </c>
      <c r="F3090">
        <v>0.28999999999999998</v>
      </c>
    </row>
    <row r="3091" spans="1:6" x14ac:dyDescent="0.2">
      <c r="A3091" t="s">
        <v>36</v>
      </c>
      <c r="B3091">
        <v>16</v>
      </c>
      <c r="C3091" s="5">
        <v>69.7</v>
      </c>
      <c r="D3091" s="5">
        <v>87.61</v>
      </c>
      <c r="E3091">
        <v>1969.1</v>
      </c>
      <c r="F3091">
        <v>0.28000000000000003</v>
      </c>
    </row>
    <row r="3092" spans="1:6" x14ac:dyDescent="0.2">
      <c r="A3092" t="s">
        <v>36</v>
      </c>
      <c r="B3092">
        <v>16</v>
      </c>
      <c r="C3092" s="5">
        <v>69.7</v>
      </c>
      <c r="D3092" s="5">
        <v>87.61</v>
      </c>
      <c r="E3092">
        <v>1774.1</v>
      </c>
      <c r="F3092">
        <v>0.26</v>
      </c>
    </row>
    <row r="3093" spans="1:6" x14ac:dyDescent="0.2">
      <c r="A3093" t="s">
        <v>36</v>
      </c>
      <c r="B3093">
        <v>16</v>
      </c>
      <c r="C3093" s="5">
        <v>69.7</v>
      </c>
      <c r="D3093" s="5">
        <v>87.61</v>
      </c>
      <c r="E3093">
        <v>1674.6</v>
      </c>
      <c r="F3093">
        <v>0.27</v>
      </c>
    </row>
    <row r="3094" spans="1:6" x14ac:dyDescent="0.2">
      <c r="A3094" t="s">
        <v>36</v>
      </c>
      <c r="B3094">
        <v>16</v>
      </c>
      <c r="C3094" s="5">
        <v>69.7</v>
      </c>
      <c r="D3094" s="5">
        <v>87.61</v>
      </c>
      <c r="E3094">
        <v>1576.1</v>
      </c>
      <c r="F3094">
        <v>0.28999999999999998</v>
      </c>
    </row>
    <row r="3095" spans="1:6" x14ac:dyDescent="0.2">
      <c r="A3095" t="s">
        <v>36</v>
      </c>
      <c r="B3095">
        <v>16</v>
      </c>
      <c r="C3095" s="5">
        <v>69.7</v>
      </c>
      <c r="D3095" s="5">
        <v>87.61</v>
      </c>
      <c r="E3095">
        <v>1477.8</v>
      </c>
      <c r="F3095">
        <v>0.27</v>
      </c>
    </row>
    <row r="3096" spans="1:6" x14ac:dyDescent="0.2">
      <c r="A3096" t="s">
        <v>36</v>
      </c>
      <c r="B3096">
        <v>16</v>
      </c>
      <c r="C3096" s="5">
        <v>69.7</v>
      </c>
      <c r="D3096" s="5">
        <v>87.61</v>
      </c>
      <c r="E3096">
        <v>1084.3</v>
      </c>
      <c r="F3096">
        <v>0.32</v>
      </c>
    </row>
    <row r="3097" spans="1:6" x14ac:dyDescent="0.2">
      <c r="A3097" t="s">
        <v>36</v>
      </c>
      <c r="B3097">
        <v>16</v>
      </c>
      <c r="C3097" s="5">
        <v>69.7</v>
      </c>
      <c r="D3097" s="5">
        <v>87.61</v>
      </c>
      <c r="E3097">
        <v>888.32</v>
      </c>
      <c r="F3097">
        <v>0.22</v>
      </c>
    </row>
    <row r="3098" spans="1:6" x14ac:dyDescent="0.2">
      <c r="A3098" t="s">
        <v>36</v>
      </c>
      <c r="B3098">
        <v>16</v>
      </c>
      <c r="C3098" s="5">
        <v>69.7</v>
      </c>
      <c r="D3098" s="5">
        <v>87.61</v>
      </c>
      <c r="E3098">
        <v>782.5</v>
      </c>
      <c r="F3098">
        <v>0.21</v>
      </c>
    </row>
    <row r="3099" spans="1:6" x14ac:dyDescent="0.2">
      <c r="A3099" t="s">
        <v>26</v>
      </c>
      <c r="B3099">
        <v>70</v>
      </c>
      <c r="C3099" s="5">
        <v>112.69</v>
      </c>
      <c r="D3099" s="5">
        <v>78.754999999999995</v>
      </c>
      <c r="E3099">
        <v>1124.4000000000001</v>
      </c>
      <c r="F3099">
        <v>0.21</v>
      </c>
    </row>
    <row r="3100" spans="1:6" x14ac:dyDescent="0.2">
      <c r="A3100" t="s">
        <v>26</v>
      </c>
      <c r="B3100">
        <v>70</v>
      </c>
      <c r="C3100" s="5">
        <v>112.69</v>
      </c>
      <c r="D3100" s="5">
        <v>78.754999999999995</v>
      </c>
      <c r="E3100">
        <v>1088.9000000000001</v>
      </c>
      <c r="F3100">
        <v>0.22</v>
      </c>
    </row>
    <row r="3101" spans="1:6" x14ac:dyDescent="0.2">
      <c r="A3101" t="s">
        <v>26</v>
      </c>
      <c r="B3101">
        <v>70</v>
      </c>
      <c r="C3101" s="5">
        <v>112.69</v>
      </c>
      <c r="D3101" s="5">
        <v>78.754999999999995</v>
      </c>
      <c r="E3101">
        <v>892.03</v>
      </c>
      <c r="F3101">
        <v>0.2</v>
      </c>
    </row>
    <row r="3102" spans="1:6" x14ac:dyDescent="0.2">
      <c r="A3102" t="s">
        <v>26</v>
      </c>
      <c r="B3102">
        <v>70</v>
      </c>
      <c r="C3102" s="5">
        <v>112.69</v>
      </c>
      <c r="D3102" s="5">
        <v>78.754999999999995</v>
      </c>
      <c r="E3102">
        <v>791.42</v>
      </c>
      <c r="F3102">
        <v>0.21</v>
      </c>
    </row>
    <row r="3103" spans="1:6" x14ac:dyDescent="0.2">
      <c r="A3103" t="s">
        <v>26</v>
      </c>
      <c r="B3103">
        <v>55</v>
      </c>
      <c r="C3103" s="5">
        <v>118.24</v>
      </c>
      <c r="D3103" s="5">
        <v>79.037000000000006</v>
      </c>
      <c r="E3103">
        <v>1971.5</v>
      </c>
      <c r="F3103">
        <v>0.23</v>
      </c>
    </row>
    <row r="3104" spans="1:6" x14ac:dyDescent="0.2">
      <c r="A3104" t="s">
        <v>26</v>
      </c>
      <c r="B3104">
        <v>55</v>
      </c>
      <c r="C3104" s="5">
        <v>118.24</v>
      </c>
      <c r="D3104" s="5">
        <v>79.037000000000006</v>
      </c>
      <c r="E3104">
        <v>1079.5</v>
      </c>
      <c r="F3104">
        <v>0.22</v>
      </c>
    </row>
    <row r="3105" spans="1:6" x14ac:dyDescent="0.2">
      <c r="A3105" t="s">
        <v>26</v>
      </c>
      <c r="B3105">
        <v>55</v>
      </c>
      <c r="C3105" s="5">
        <v>118.24</v>
      </c>
      <c r="D3105" s="5">
        <v>79.037000000000006</v>
      </c>
      <c r="E3105">
        <v>988.95</v>
      </c>
      <c r="F3105">
        <v>0.25</v>
      </c>
    </row>
    <row r="3106" spans="1:6" x14ac:dyDescent="0.2">
      <c r="A3106" t="s">
        <v>26</v>
      </c>
      <c r="B3106">
        <v>55</v>
      </c>
      <c r="C3106" s="5">
        <v>118.24</v>
      </c>
      <c r="D3106" s="5">
        <v>79.037000000000006</v>
      </c>
      <c r="E3106">
        <v>900.11</v>
      </c>
      <c r="F3106">
        <v>0.19</v>
      </c>
    </row>
    <row r="3107" spans="1:6" x14ac:dyDescent="0.2">
      <c r="A3107" t="s">
        <v>26</v>
      </c>
      <c r="B3107">
        <v>55</v>
      </c>
      <c r="C3107" s="5">
        <v>118.24</v>
      </c>
      <c r="D3107" s="5">
        <v>79.037000000000006</v>
      </c>
      <c r="E3107">
        <v>815.27</v>
      </c>
      <c r="F3107">
        <v>0.22</v>
      </c>
    </row>
    <row r="3108" spans="1:6" x14ac:dyDescent="0.2">
      <c r="A3108" t="s">
        <v>26</v>
      </c>
      <c r="B3108">
        <v>55</v>
      </c>
      <c r="C3108" s="5">
        <v>118.24</v>
      </c>
      <c r="D3108" s="5">
        <v>79.037000000000006</v>
      </c>
      <c r="E3108">
        <v>791.22</v>
      </c>
      <c r="F3108">
        <v>0.21</v>
      </c>
    </row>
    <row r="3109" spans="1:6" x14ac:dyDescent="0.2">
      <c r="A3109" t="s">
        <v>26</v>
      </c>
      <c r="B3109">
        <v>60</v>
      </c>
      <c r="C3109" s="5">
        <v>118.45</v>
      </c>
      <c r="D3109" s="5">
        <v>77.546999999999997</v>
      </c>
      <c r="E3109">
        <v>1118.5</v>
      </c>
      <c r="F3109">
        <v>0.26</v>
      </c>
    </row>
    <row r="3110" spans="1:6" x14ac:dyDescent="0.2">
      <c r="A3110" t="s">
        <v>26</v>
      </c>
      <c r="B3110">
        <v>60</v>
      </c>
      <c r="C3110" s="5">
        <v>118.45</v>
      </c>
      <c r="D3110" s="5">
        <v>77.546999999999997</v>
      </c>
      <c r="E3110">
        <v>1040.8</v>
      </c>
      <c r="F3110">
        <v>0.23</v>
      </c>
    </row>
    <row r="3111" spans="1:6" x14ac:dyDescent="0.2">
      <c r="A3111" t="s">
        <v>26</v>
      </c>
      <c r="B3111">
        <v>60</v>
      </c>
      <c r="C3111" s="5">
        <v>118.45</v>
      </c>
      <c r="D3111" s="5">
        <v>77.546999999999997</v>
      </c>
      <c r="E3111">
        <v>990.08</v>
      </c>
      <c r="F3111">
        <v>0.23</v>
      </c>
    </row>
    <row r="3112" spans="1:6" x14ac:dyDescent="0.2">
      <c r="A3112" t="s">
        <v>26</v>
      </c>
      <c r="B3112">
        <v>60</v>
      </c>
      <c r="C3112" s="5">
        <v>118.45</v>
      </c>
      <c r="D3112" s="5">
        <v>77.546999999999997</v>
      </c>
      <c r="E3112">
        <v>891.29</v>
      </c>
      <c r="F3112">
        <v>0.19</v>
      </c>
    </row>
    <row r="3113" spans="1:6" x14ac:dyDescent="0.2">
      <c r="A3113" t="s">
        <v>26</v>
      </c>
      <c r="B3113">
        <v>60</v>
      </c>
      <c r="C3113" s="5">
        <v>118.45</v>
      </c>
      <c r="D3113" s="5">
        <v>77.546999999999997</v>
      </c>
      <c r="E3113">
        <v>792.45</v>
      </c>
      <c r="F3113">
        <v>0.22</v>
      </c>
    </row>
    <row r="3114" spans="1:6" x14ac:dyDescent="0.2">
      <c r="A3114" t="s">
        <v>26</v>
      </c>
      <c r="B3114">
        <v>59</v>
      </c>
      <c r="C3114" s="5">
        <v>118.57</v>
      </c>
      <c r="D3114" s="5">
        <v>77.677000000000007</v>
      </c>
      <c r="E3114">
        <v>889.31</v>
      </c>
      <c r="F3114">
        <v>0.18</v>
      </c>
    </row>
    <row r="3115" spans="1:6" x14ac:dyDescent="0.2">
      <c r="A3115" t="s">
        <v>26</v>
      </c>
      <c r="B3115">
        <v>59</v>
      </c>
      <c r="C3115" s="5">
        <v>118.57</v>
      </c>
      <c r="D3115" s="5">
        <v>77.677000000000007</v>
      </c>
      <c r="E3115">
        <v>790.27</v>
      </c>
      <c r="F3115">
        <v>0.21</v>
      </c>
    </row>
    <row r="3116" spans="1:6" x14ac:dyDescent="0.2">
      <c r="A3116" t="s">
        <v>26</v>
      </c>
      <c r="B3116">
        <v>58</v>
      </c>
      <c r="C3116" s="5">
        <v>118.58</v>
      </c>
      <c r="D3116" s="5">
        <v>78.001999999999995</v>
      </c>
      <c r="E3116">
        <v>1885.2</v>
      </c>
      <c r="F3116">
        <v>0.23</v>
      </c>
    </row>
    <row r="3117" spans="1:6" x14ac:dyDescent="0.2">
      <c r="A3117" t="s">
        <v>26</v>
      </c>
      <c r="B3117">
        <v>58</v>
      </c>
      <c r="C3117" s="5">
        <v>118.58</v>
      </c>
      <c r="D3117" s="5">
        <v>78.001999999999995</v>
      </c>
      <c r="E3117">
        <v>1823.3</v>
      </c>
      <c r="F3117">
        <v>0.28999999999999998</v>
      </c>
    </row>
    <row r="3118" spans="1:6" x14ac:dyDescent="0.2">
      <c r="A3118" t="s">
        <v>26</v>
      </c>
      <c r="B3118">
        <v>58</v>
      </c>
      <c r="C3118" s="5">
        <v>118.58</v>
      </c>
      <c r="D3118" s="5">
        <v>78.001999999999995</v>
      </c>
      <c r="E3118">
        <v>1479</v>
      </c>
      <c r="F3118">
        <v>0.21</v>
      </c>
    </row>
    <row r="3119" spans="1:6" x14ac:dyDescent="0.2">
      <c r="A3119" t="s">
        <v>26</v>
      </c>
      <c r="B3119">
        <v>58</v>
      </c>
      <c r="C3119" s="5">
        <v>118.58</v>
      </c>
      <c r="D3119" s="5">
        <v>78.001999999999995</v>
      </c>
      <c r="E3119">
        <v>888.81</v>
      </c>
      <c r="F3119">
        <v>0.26</v>
      </c>
    </row>
    <row r="3120" spans="1:6" x14ac:dyDescent="0.2">
      <c r="A3120" t="s">
        <v>26</v>
      </c>
      <c r="B3120">
        <v>56</v>
      </c>
      <c r="C3120" s="5">
        <v>118.71</v>
      </c>
      <c r="D3120" s="5">
        <v>78.668000000000006</v>
      </c>
      <c r="E3120">
        <v>2499.1</v>
      </c>
      <c r="F3120">
        <v>0.26</v>
      </c>
    </row>
    <row r="3121" spans="1:6" x14ac:dyDescent="0.2">
      <c r="A3121" t="s">
        <v>26</v>
      </c>
      <c r="B3121">
        <v>56</v>
      </c>
      <c r="C3121" s="5">
        <v>118.71</v>
      </c>
      <c r="D3121" s="5">
        <v>78.668000000000006</v>
      </c>
      <c r="E3121">
        <v>2313.3000000000002</v>
      </c>
      <c r="F3121">
        <v>0.25</v>
      </c>
    </row>
    <row r="3122" spans="1:6" x14ac:dyDescent="0.2">
      <c r="A3122" t="s">
        <v>26</v>
      </c>
      <c r="B3122">
        <v>56</v>
      </c>
      <c r="C3122" s="5">
        <v>118.71</v>
      </c>
      <c r="D3122" s="5">
        <v>78.668000000000006</v>
      </c>
      <c r="E3122">
        <v>1824.4</v>
      </c>
      <c r="F3122">
        <v>0.27</v>
      </c>
    </row>
    <row r="3123" spans="1:6" x14ac:dyDescent="0.2">
      <c r="A3123" t="s">
        <v>26</v>
      </c>
      <c r="B3123">
        <v>56</v>
      </c>
      <c r="C3123" s="5">
        <v>118.71</v>
      </c>
      <c r="D3123" s="5">
        <v>78.668000000000006</v>
      </c>
      <c r="E3123">
        <v>1332.4</v>
      </c>
      <c r="F3123">
        <v>0.24</v>
      </c>
    </row>
    <row r="3124" spans="1:6" x14ac:dyDescent="0.2">
      <c r="A3124" t="s">
        <v>26</v>
      </c>
      <c r="B3124">
        <v>56</v>
      </c>
      <c r="C3124" s="5">
        <v>118.71</v>
      </c>
      <c r="D3124" s="5">
        <v>78.668000000000006</v>
      </c>
      <c r="E3124">
        <v>1087.5</v>
      </c>
      <c r="F3124">
        <v>0.22</v>
      </c>
    </row>
    <row r="3125" spans="1:6" x14ac:dyDescent="0.2">
      <c r="A3125" t="s">
        <v>26</v>
      </c>
      <c r="B3125">
        <v>56</v>
      </c>
      <c r="C3125" s="5">
        <v>118.71</v>
      </c>
      <c r="D3125" s="5">
        <v>78.668000000000006</v>
      </c>
      <c r="E3125">
        <v>987.09</v>
      </c>
      <c r="F3125">
        <v>0.26</v>
      </c>
    </row>
    <row r="3126" spans="1:6" x14ac:dyDescent="0.2">
      <c r="A3126" t="s">
        <v>26</v>
      </c>
      <c r="B3126">
        <v>56</v>
      </c>
      <c r="C3126" s="5">
        <v>118.71</v>
      </c>
      <c r="D3126" s="5">
        <v>78.668000000000006</v>
      </c>
      <c r="E3126">
        <v>889.58</v>
      </c>
      <c r="F3126">
        <v>0.22</v>
      </c>
    </row>
    <row r="3127" spans="1:6" x14ac:dyDescent="0.2">
      <c r="A3127" t="s">
        <v>26</v>
      </c>
      <c r="B3127">
        <v>56</v>
      </c>
      <c r="C3127" s="5">
        <v>118.71</v>
      </c>
      <c r="D3127" s="5">
        <v>78.668000000000006</v>
      </c>
      <c r="E3127">
        <v>790.05</v>
      </c>
      <c r="F3127">
        <v>0.2</v>
      </c>
    </row>
    <row r="3128" spans="1:6" x14ac:dyDescent="0.2">
      <c r="A3128" t="s">
        <v>26</v>
      </c>
      <c r="B3128">
        <v>53</v>
      </c>
      <c r="C3128" s="5">
        <v>122.88</v>
      </c>
      <c r="D3128" s="5">
        <v>79.236999999999995</v>
      </c>
      <c r="E3128">
        <v>2653.2</v>
      </c>
      <c r="F3128">
        <v>0.25</v>
      </c>
    </row>
    <row r="3129" spans="1:6" x14ac:dyDescent="0.2">
      <c r="A3129" t="s">
        <v>26</v>
      </c>
      <c r="B3129">
        <v>53</v>
      </c>
      <c r="C3129" s="5">
        <v>122.88</v>
      </c>
      <c r="D3129" s="5">
        <v>79.236999999999995</v>
      </c>
      <c r="E3129">
        <v>2066.6999999999998</v>
      </c>
      <c r="F3129">
        <v>0.23</v>
      </c>
    </row>
    <row r="3130" spans="1:6" x14ac:dyDescent="0.2">
      <c r="A3130" t="s">
        <v>26</v>
      </c>
      <c r="B3130">
        <v>53</v>
      </c>
      <c r="C3130" s="5">
        <v>122.88</v>
      </c>
      <c r="D3130" s="5">
        <v>79.236999999999995</v>
      </c>
      <c r="E3130">
        <v>1576.9</v>
      </c>
      <c r="F3130">
        <v>0.22</v>
      </c>
    </row>
    <row r="3131" spans="1:6" x14ac:dyDescent="0.2">
      <c r="A3131" t="s">
        <v>26</v>
      </c>
      <c r="B3131">
        <v>53</v>
      </c>
      <c r="C3131" s="5">
        <v>122.88</v>
      </c>
      <c r="D3131" s="5">
        <v>79.236999999999995</v>
      </c>
      <c r="E3131">
        <v>1134.2</v>
      </c>
      <c r="F3131">
        <v>0.23</v>
      </c>
    </row>
    <row r="3132" spans="1:6" x14ac:dyDescent="0.2">
      <c r="A3132" t="s">
        <v>26</v>
      </c>
      <c r="B3132">
        <v>53</v>
      </c>
      <c r="C3132" s="5">
        <v>122.88</v>
      </c>
      <c r="D3132" s="5">
        <v>79.236999999999995</v>
      </c>
      <c r="E3132">
        <v>887.69</v>
      </c>
      <c r="F3132">
        <v>0.27</v>
      </c>
    </row>
    <row r="3133" spans="1:6" x14ac:dyDescent="0.2">
      <c r="A3133" t="s">
        <v>26</v>
      </c>
      <c r="B3133">
        <v>53</v>
      </c>
      <c r="C3133" s="5">
        <v>122.88</v>
      </c>
      <c r="D3133" s="5">
        <v>79.236999999999995</v>
      </c>
      <c r="E3133">
        <v>740.94</v>
      </c>
      <c r="F3133">
        <v>0.24</v>
      </c>
    </row>
    <row r="3134" spans="1:6" x14ac:dyDescent="0.2">
      <c r="A3134" t="s">
        <v>26</v>
      </c>
      <c r="B3134">
        <v>51</v>
      </c>
      <c r="C3134" s="5">
        <v>125.59</v>
      </c>
      <c r="D3134" s="5">
        <v>77.863</v>
      </c>
      <c r="E3134">
        <v>2165.4</v>
      </c>
      <c r="F3134">
        <v>0.26</v>
      </c>
    </row>
    <row r="3135" spans="1:6" x14ac:dyDescent="0.2">
      <c r="A3135" t="s">
        <v>26</v>
      </c>
      <c r="B3135">
        <v>51</v>
      </c>
      <c r="C3135" s="5">
        <v>125.59</v>
      </c>
      <c r="D3135" s="5">
        <v>77.863</v>
      </c>
      <c r="E3135">
        <v>1774.1</v>
      </c>
      <c r="F3135">
        <v>0.27</v>
      </c>
    </row>
    <row r="3136" spans="1:6" x14ac:dyDescent="0.2">
      <c r="A3136" t="s">
        <v>26</v>
      </c>
      <c r="B3136">
        <v>51</v>
      </c>
      <c r="C3136" s="5">
        <v>125.59</v>
      </c>
      <c r="D3136" s="5">
        <v>77.863</v>
      </c>
      <c r="E3136">
        <v>1184.4000000000001</v>
      </c>
      <c r="F3136">
        <v>0.27</v>
      </c>
    </row>
    <row r="3137" spans="1:6" x14ac:dyDescent="0.2">
      <c r="A3137" t="s">
        <v>26</v>
      </c>
      <c r="B3137">
        <v>51</v>
      </c>
      <c r="C3137" s="5">
        <v>125.59</v>
      </c>
      <c r="D3137" s="5">
        <v>77.863</v>
      </c>
      <c r="E3137">
        <v>988.1</v>
      </c>
      <c r="F3137">
        <v>0.26</v>
      </c>
    </row>
    <row r="3138" spans="1:6" x14ac:dyDescent="0.2">
      <c r="A3138" t="s">
        <v>26</v>
      </c>
      <c r="B3138">
        <v>51</v>
      </c>
      <c r="C3138" s="5">
        <v>125.59</v>
      </c>
      <c r="D3138" s="5">
        <v>77.863</v>
      </c>
      <c r="E3138">
        <v>790.17</v>
      </c>
      <c r="F3138">
        <v>0.23</v>
      </c>
    </row>
    <row r="3139" spans="1:6" x14ac:dyDescent="0.2">
      <c r="A3139" t="s">
        <v>26</v>
      </c>
      <c r="B3139">
        <v>46</v>
      </c>
      <c r="C3139" s="5">
        <v>126.09</v>
      </c>
      <c r="D3139" s="5">
        <v>77.47</v>
      </c>
      <c r="E3139">
        <v>1706.6</v>
      </c>
      <c r="F3139">
        <v>0.2</v>
      </c>
    </row>
    <row r="3140" spans="1:6" x14ac:dyDescent="0.2">
      <c r="A3140" t="s">
        <v>26</v>
      </c>
      <c r="B3140">
        <v>46</v>
      </c>
      <c r="C3140" s="5">
        <v>126.09</v>
      </c>
      <c r="D3140" s="5">
        <v>77.47</v>
      </c>
      <c r="E3140">
        <v>1675.4</v>
      </c>
      <c r="F3140">
        <v>0.22</v>
      </c>
    </row>
    <row r="3141" spans="1:6" x14ac:dyDescent="0.2">
      <c r="A3141" t="s">
        <v>26</v>
      </c>
      <c r="B3141">
        <v>46</v>
      </c>
      <c r="C3141" s="5">
        <v>126.09</v>
      </c>
      <c r="D3141" s="5">
        <v>77.47</v>
      </c>
      <c r="E3141">
        <v>1577</v>
      </c>
      <c r="F3141">
        <v>0.23</v>
      </c>
    </row>
    <row r="3142" spans="1:6" x14ac:dyDescent="0.2">
      <c r="A3142" t="s">
        <v>26</v>
      </c>
      <c r="B3142">
        <v>46</v>
      </c>
      <c r="C3142" s="5">
        <v>126.09</v>
      </c>
      <c r="D3142" s="5">
        <v>77.47</v>
      </c>
      <c r="E3142">
        <v>1380.2</v>
      </c>
      <c r="F3142">
        <v>0.24</v>
      </c>
    </row>
    <row r="3143" spans="1:6" x14ac:dyDescent="0.2">
      <c r="A3143" t="s">
        <v>26</v>
      </c>
      <c r="B3143">
        <v>46</v>
      </c>
      <c r="C3143" s="5">
        <v>126.09</v>
      </c>
      <c r="D3143" s="5">
        <v>77.47</v>
      </c>
      <c r="E3143">
        <v>1183.9000000000001</v>
      </c>
      <c r="F3143">
        <v>0.24</v>
      </c>
    </row>
    <row r="3144" spans="1:6" x14ac:dyDescent="0.2">
      <c r="A3144" t="s">
        <v>26</v>
      </c>
      <c r="B3144">
        <v>46</v>
      </c>
      <c r="C3144" s="5">
        <v>126.09</v>
      </c>
      <c r="D3144" s="5">
        <v>77.47</v>
      </c>
      <c r="E3144">
        <v>985.65</v>
      </c>
      <c r="F3144">
        <v>0.24</v>
      </c>
    </row>
    <row r="3145" spans="1:6" x14ac:dyDescent="0.2">
      <c r="A3145" t="s">
        <v>26</v>
      </c>
      <c r="B3145">
        <v>46</v>
      </c>
      <c r="C3145" s="5">
        <v>126.09</v>
      </c>
      <c r="D3145" s="5">
        <v>77.47</v>
      </c>
      <c r="E3145">
        <v>788.41</v>
      </c>
      <c r="F3145">
        <v>0.2</v>
      </c>
    </row>
    <row r="3146" spans="1:6" x14ac:dyDescent="0.2">
      <c r="A3146" t="s">
        <v>26</v>
      </c>
      <c r="B3146">
        <v>33</v>
      </c>
      <c r="C3146" s="5">
        <v>130.57001</v>
      </c>
      <c r="D3146" s="5">
        <v>79.647000000000006</v>
      </c>
      <c r="E3146">
        <v>2702.8</v>
      </c>
      <c r="F3146">
        <v>0.21</v>
      </c>
    </row>
    <row r="3147" spans="1:6" x14ac:dyDescent="0.2">
      <c r="A3147" t="s">
        <v>26</v>
      </c>
      <c r="B3147">
        <v>33</v>
      </c>
      <c r="C3147" s="5">
        <v>130.57001</v>
      </c>
      <c r="D3147" s="5">
        <v>79.647000000000006</v>
      </c>
      <c r="E3147">
        <v>2408.6</v>
      </c>
      <c r="F3147">
        <v>0.26</v>
      </c>
    </row>
    <row r="3148" spans="1:6" x14ac:dyDescent="0.2">
      <c r="A3148" t="s">
        <v>26</v>
      </c>
      <c r="B3148">
        <v>33</v>
      </c>
      <c r="C3148" s="5">
        <v>130.57001</v>
      </c>
      <c r="D3148" s="5">
        <v>79.647000000000006</v>
      </c>
      <c r="E3148">
        <v>2114.8000000000002</v>
      </c>
      <c r="F3148">
        <v>0.2</v>
      </c>
    </row>
    <row r="3149" spans="1:6" x14ac:dyDescent="0.2">
      <c r="A3149" t="s">
        <v>26</v>
      </c>
      <c r="B3149">
        <v>33</v>
      </c>
      <c r="C3149" s="5">
        <v>130.57001</v>
      </c>
      <c r="D3149" s="5">
        <v>79.647000000000006</v>
      </c>
      <c r="E3149">
        <v>1722.6</v>
      </c>
      <c r="F3149">
        <v>0.23</v>
      </c>
    </row>
    <row r="3150" spans="1:6" x14ac:dyDescent="0.2">
      <c r="A3150" t="s">
        <v>26</v>
      </c>
      <c r="B3150">
        <v>33</v>
      </c>
      <c r="C3150" s="5">
        <v>130.57001</v>
      </c>
      <c r="D3150" s="5">
        <v>79.647000000000006</v>
      </c>
      <c r="E3150">
        <v>1424.7</v>
      </c>
      <c r="F3150">
        <v>0.28000000000000003</v>
      </c>
    </row>
    <row r="3151" spans="1:6" x14ac:dyDescent="0.2">
      <c r="A3151" t="s">
        <v>26</v>
      </c>
      <c r="B3151">
        <v>33</v>
      </c>
      <c r="C3151" s="5">
        <v>130.57001</v>
      </c>
      <c r="D3151" s="5">
        <v>79.647000000000006</v>
      </c>
      <c r="E3151">
        <v>1133.3</v>
      </c>
      <c r="F3151">
        <v>0.21</v>
      </c>
    </row>
    <row r="3152" spans="1:6" x14ac:dyDescent="0.2">
      <c r="A3152" t="s">
        <v>26</v>
      </c>
      <c r="B3152">
        <v>33</v>
      </c>
      <c r="C3152" s="5">
        <v>130.57001</v>
      </c>
      <c r="D3152" s="5">
        <v>79.647000000000006</v>
      </c>
      <c r="E3152">
        <v>837.03</v>
      </c>
      <c r="F3152">
        <v>0.22</v>
      </c>
    </row>
    <row r="3153" spans="1:6" x14ac:dyDescent="0.2">
      <c r="A3153" t="s">
        <v>26</v>
      </c>
      <c r="B3153">
        <v>32</v>
      </c>
      <c r="C3153" s="5">
        <v>132.34</v>
      </c>
      <c r="D3153" s="5">
        <v>78.715000000000003</v>
      </c>
      <c r="E3153">
        <v>2556.1</v>
      </c>
      <c r="F3153">
        <v>0.28000000000000003</v>
      </c>
    </row>
    <row r="3154" spans="1:6" x14ac:dyDescent="0.2">
      <c r="A3154" t="s">
        <v>26</v>
      </c>
      <c r="B3154">
        <v>32</v>
      </c>
      <c r="C3154" s="5">
        <v>132.34</v>
      </c>
      <c r="D3154" s="5">
        <v>78.715000000000003</v>
      </c>
      <c r="E3154">
        <v>2213</v>
      </c>
      <c r="F3154">
        <v>0.26</v>
      </c>
    </row>
    <row r="3155" spans="1:6" x14ac:dyDescent="0.2">
      <c r="A3155" t="s">
        <v>26</v>
      </c>
      <c r="B3155">
        <v>32</v>
      </c>
      <c r="C3155" s="5">
        <v>132.34</v>
      </c>
      <c r="D3155" s="5">
        <v>78.715000000000003</v>
      </c>
      <c r="E3155">
        <v>1870.2</v>
      </c>
      <c r="F3155">
        <v>0.25</v>
      </c>
    </row>
    <row r="3156" spans="1:6" x14ac:dyDescent="0.2">
      <c r="A3156" t="s">
        <v>26</v>
      </c>
      <c r="B3156">
        <v>32</v>
      </c>
      <c r="C3156" s="5">
        <v>132.34</v>
      </c>
      <c r="D3156" s="5">
        <v>78.715000000000003</v>
      </c>
      <c r="E3156">
        <v>1526.2</v>
      </c>
      <c r="F3156">
        <v>0.3</v>
      </c>
    </row>
    <row r="3157" spans="1:6" x14ac:dyDescent="0.2">
      <c r="A3157" t="s">
        <v>26</v>
      </c>
      <c r="B3157">
        <v>32</v>
      </c>
      <c r="C3157" s="5">
        <v>132.34</v>
      </c>
      <c r="D3157" s="5">
        <v>78.715000000000003</v>
      </c>
      <c r="E3157">
        <v>1179.4000000000001</v>
      </c>
      <c r="F3157">
        <v>0.27</v>
      </c>
    </row>
    <row r="3158" spans="1:6" x14ac:dyDescent="0.2">
      <c r="A3158" t="s">
        <v>26</v>
      </c>
      <c r="B3158">
        <v>32</v>
      </c>
      <c r="C3158" s="5">
        <v>132.34</v>
      </c>
      <c r="D3158" s="5">
        <v>78.715000000000003</v>
      </c>
      <c r="E3158">
        <v>936.86</v>
      </c>
      <c r="F3158">
        <v>0.26</v>
      </c>
    </row>
    <row r="3159" spans="1:6" x14ac:dyDescent="0.2">
      <c r="A3159" t="s">
        <v>26</v>
      </c>
      <c r="B3159">
        <v>32</v>
      </c>
      <c r="C3159" s="5">
        <v>132.34</v>
      </c>
      <c r="D3159" s="5">
        <v>78.715000000000003</v>
      </c>
      <c r="E3159">
        <v>739.38</v>
      </c>
      <c r="F3159">
        <v>0.23</v>
      </c>
    </row>
    <row r="3160" spans="1:6" x14ac:dyDescent="0.2">
      <c r="A3160" t="s">
        <v>26</v>
      </c>
      <c r="B3160">
        <v>34</v>
      </c>
      <c r="C3160" s="5">
        <v>132.96001000000001</v>
      </c>
      <c r="D3160" s="5">
        <v>78.486999999999995</v>
      </c>
      <c r="E3160">
        <v>2408.1999999999998</v>
      </c>
      <c r="F3160">
        <v>0.28999999999999998</v>
      </c>
    </row>
    <row r="3161" spans="1:6" x14ac:dyDescent="0.2">
      <c r="A3161" t="s">
        <v>26</v>
      </c>
      <c r="B3161">
        <v>34</v>
      </c>
      <c r="C3161" s="5">
        <v>132.96001000000001</v>
      </c>
      <c r="D3161" s="5">
        <v>78.486999999999995</v>
      </c>
      <c r="E3161">
        <v>2360.1999999999998</v>
      </c>
      <c r="F3161">
        <v>0.26</v>
      </c>
    </row>
    <row r="3162" spans="1:6" x14ac:dyDescent="0.2">
      <c r="A3162" t="s">
        <v>26</v>
      </c>
      <c r="B3162">
        <v>34</v>
      </c>
      <c r="C3162" s="5">
        <v>132.96001000000001</v>
      </c>
      <c r="D3162" s="5">
        <v>78.486999999999995</v>
      </c>
      <c r="E3162">
        <v>1971.5</v>
      </c>
      <c r="F3162">
        <v>0.34</v>
      </c>
    </row>
    <row r="3163" spans="1:6" x14ac:dyDescent="0.2">
      <c r="A3163" t="s">
        <v>26</v>
      </c>
      <c r="B3163">
        <v>34</v>
      </c>
      <c r="C3163" s="5">
        <v>132.96001000000001</v>
      </c>
      <c r="D3163" s="5">
        <v>78.486999999999995</v>
      </c>
      <c r="E3163">
        <v>1775.4</v>
      </c>
      <c r="F3163">
        <v>0.26</v>
      </c>
    </row>
    <row r="3164" spans="1:6" x14ac:dyDescent="0.2">
      <c r="A3164" t="s">
        <v>26</v>
      </c>
      <c r="B3164">
        <v>34</v>
      </c>
      <c r="C3164" s="5">
        <v>132.96001000000001</v>
      </c>
      <c r="D3164" s="5">
        <v>78.486999999999995</v>
      </c>
      <c r="E3164">
        <v>1580.1</v>
      </c>
      <c r="F3164">
        <v>0.28000000000000003</v>
      </c>
    </row>
    <row r="3165" spans="1:6" x14ac:dyDescent="0.2">
      <c r="A3165" t="s">
        <v>26</v>
      </c>
      <c r="B3165">
        <v>34</v>
      </c>
      <c r="C3165" s="5">
        <v>132.96001000000001</v>
      </c>
      <c r="D3165" s="5">
        <v>78.486999999999995</v>
      </c>
      <c r="E3165">
        <v>1432.7</v>
      </c>
      <c r="F3165">
        <v>0.3</v>
      </c>
    </row>
    <row r="3166" spans="1:6" x14ac:dyDescent="0.2">
      <c r="A3166" t="s">
        <v>26</v>
      </c>
      <c r="B3166">
        <v>34</v>
      </c>
      <c r="C3166" s="5">
        <v>132.96001000000001</v>
      </c>
      <c r="D3166" s="5">
        <v>78.486999999999995</v>
      </c>
      <c r="E3166">
        <v>1186.9000000000001</v>
      </c>
      <c r="F3166">
        <v>0.25</v>
      </c>
    </row>
    <row r="3167" spans="1:6" x14ac:dyDescent="0.2">
      <c r="A3167" t="s">
        <v>26</v>
      </c>
      <c r="B3167">
        <v>34</v>
      </c>
      <c r="C3167" s="5">
        <v>132.96001000000001</v>
      </c>
      <c r="D3167" s="5">
        <v>78.486999999999995</v>
      </c>
      <c r="E3167">
        <v>992.02</v>
      </c>
      <c r="F3167">
        <v>0.26</v>
      </c>
    </row>
    <row r="3168" spans="1:6" x14ac:dyDescent="0.2">
      <c r="A3168" t="s">
        <v>26</v>
      </c>
      <c r="B3168">
        <v>34</v>
      </c>
      <c r="C3168" s="5">
        <v>132.96001000000001</v>
      </c>
      <c r="D3168" s="5">
        <v>78.486999999999995</v>
      </c>
      <c r="E3168">
        <v>793.99</v>
      </c>
      <c r="F3168">
        <v>0.23</v>
      </c>
    </row>
    <row r="3169" spans="1:6" x14ac:dyDescent="0.2">
      <c r="A3169" t="s">
        <v>26</v>
      </c>
      <c r="B3169">
        <v>35</v>
      </c>
      <c r="C3169" s="5">
        <v>133.05000000000001</v>
      </c>
      <c r="D3169" s="5">
        <v>78.378</v>
      </c>
      <c r="E3169">
        <v>1986</v>
      </c>
      <c r="F3169">
        <v>0.24</v>
      </c>
    </row>
    <row r="3170" spans="1:6" x14ac:dyDescent="0.2">
      <c r="A3170" t="s">
        <v>26</v>
      </c>
      <c r="B3170">
        <v>35</v>
      </c>
      <c r="C3170" s="5">
        <v>133.05000000000001</v>
      </c>
      <c r="D3170" s="5">
        <v>78.378</v>
      </c>
      <c r="E3170">
        <v>1930.4</v>
      </c>
      <c r="F3170">
        <v>0.2</v>
      </c>
    </row>
    <row r="3171" spans="1:6" x14ac:dyDescent="0.2">
      <c r="A3171" t="s">
        <v>26</v>
      </c>
      <c r="B3171">
        <v>35</v>
      </c>
      <c r="C3171" s="5">
        <v>133.05000000000001</v>
      </c>
      <c r="D3171" s="5">
        <v>78.378</v>
      </c>
      <c r="E3171">
        <v>1380</v>
      </c>
      <c r="F3171">
        <v>0.23</v>
      </c>
    </row>
    <row r="3172" spans="1:6" x14ac:dyDescent="0.2">
      <c r="A3172" t="s">
        <v>26</v>
      </c>
      <c r="B3172">
        <v>35</v>
      </c>
      <c r="C3172" s="5">
        <v>133.05000000000001</v>
      </c>
      <c r="D3172" s="5">
        <v>78.378</v>
      </c>
      <c r="E3172">
        <v>1184.3</v>
      </c>
      <c r="F3172">
        <v>0.2</v>
      </c>
    </row>
    <row r="3173" spans="1:6" x14ac:dyDescent="0.2">
      <c r="A3173" t="s">
        <v>26</v>
      </c>
      <c r="B3173">
        <v>35</v>
      </c>
      <c r="C3173" s="5">
        <v>133.05000000000001</v>
      </c>
      <c r="D3173" s="5">
        <v>78.378</v>
      </c>
      <c r="E3173">
        <v>891.46</v>
      </c>
      <c r="F3173">
        <v>0.25</v>
      </c>
    </row>
    <row r="3174" spans="1:6" x14ac:dyDescent="0.2">
      <c r="A3174" t="s">
        <v>26</v>
      </c>
      <c r="B3174">
        <v>35</v>
      </c>
      <c r="C3174" s="5">
        <v>133.05000000000001</v>
      </c>
      <c r="D3174" s="5">
        <v>78.378</v>
      </c>
      <c r="E3174">
        <v>790.75</v>
      </c>
      <c r="F3174">
        <v>0.23</v>
      </c>
    </row>
    <row r="3175" spans="1:6" x14ac:dyDescent="0.2">
      <c r="A3175" t="s">
        <v>26</v>
      </c>
      <c r="B3175">
        <v>36</v>
      </c>
      <c r="C3175" s="5">
        <v>133.25998999999999</v>
      </c>
      <c r="D3175" s="5">
        <v>78.307000000000002</v>
      </c>
      <c r="E3175">
        <v>1460.8</v>
      </c>
      <c r="F3175">
        <v>0.24</v>
      </c>
    </row>
    <row r="3176" spans="1:6" x14ac:dyDescent="0.2">
      <c r="A3176" t="s">
        <v>26</v>
      </c>
      <c r="B3176">
        <v>36</v>
      </c>
      <c r="C3176" s="5">
        <v>133.25998999999999</v>
      </c>
      <c r="D3176" s="5">
        <v>78.307000000000002</v>
      </c>
      <c r="E3176">
        <v>1433.5</v>
      </c>
      <c r="F3176">
        <v>0.21</v>
      </c>
    </row>
    <row r="3177" spans="1:6" x14ac:dyDescent="0.2">
      <c r="A3177" t="s">
        <v>26</v>
      </c>
      <c r="B3177">
        <v>36</v>
      </c>
      <c r="C3177" s="5">
        <v>133.25998999999999</v>
      </c>
      <c r="D3177" s="5">
        <v>78.307000000000002</v>
      </c>
      <c r="E3177">
        <v>1410.7</v>
      </c>
      <c r="F3177">
        <v>0.24</v>
      </c>
    </row>
    <row r="3178" spans="1:6" x14ac:dyDescent="0.2">
      <c r="A3178" t="s">
        <v>26</v>
      </c>
      <c r="B3178">
        <v>36</v>
      </c>
      <c r="C3178" s="5">
        <v>133.25998999999999</v>
      </c>
      <c r="D3178" s="5">
        <v>78.307000000000002</v>
      </c>
      <c r="E3178">
        <v>1381.7</v>
      </c>
      <c r="F3178">
        <v>0.2</v>
      </c>
    </row>
    <row r="3179" spans="1:6" x14ac:dyDescent="0.2">
      <c r="A3179" t="s">
        <v>26</v>
      </c>
      <c r="B3179">
        <v>36</v>
      </c>
      <c r="C3179" s="5">
        <v>133.25998999999999</v>
      </c>
      <c r="D3179" s="5">
        <v>78.307000000000002</v>
      </c>
      <c r="E3179">
        <v>1281</v>
      </c>
      <c r="F3179">
        <v>0.21</v>
      </c>
    </row>
    <row r="3180" spans="1:6" x14ac:dyDescent="0.2">
      <c r="A3180" t="s">
        <v>26</v>
      </c>
      <c r="B3180">
        <v>36</v>
      </c>
      <c r="C3180" s="5">
        <v>133.25998999999999</v>
      </c>
      <c r="D3180" s="5">
        <v>78.307000000000002</v>
      </c>
      <c r="E3180">
        <v>1183.8</v>
      </c>
      <c r="F3180">
        <v>0.23</v>
      </c>
    </row>
    <row r="3181" spans="1:6" x14ac:dyDescent="0.2">
      <c r="A3181" t="s">
        <v>26</v>
      </c>
      <c r="B3181">
        <v>36</v>
      </c>
      <c r="C3181" s="5">
        <v>133.25998999999999</v>
      </c>
      <c r="D3181" s="5">
        <v>78.307000000000002</v>
      </c>
      <c r="E3181">
        <v>987</v>
      </c>
      <c r="F3181">
        <v>0.33</v>
      </c>
    </row>
    <row r="3182" spans="1:6" x14ac:dyDescent="0.2">
      <c r="A3182" t="s">
        <v>26</v>
      </c>
      <c r="B3182">
        <v>36</v>
      </c>
      <c r="C3182" s="5">
        <v>133.25998999999999</v>
      </c>
      <c r="D3182" s="5">
        <v>78.307000000000002</v>
      </c>
      <c r="E3182">
        <v>889.68</v>
      </c>
      <c r="F3182">
        <v>0.27</v>
      </c>
    </row>
    <row r="3183" spans="1:6" x14ac:dyDescent="0.2">
      <c r="A3183" t="s">
        <v>26</v>
      </c>
      <c r="B3183">
        <v>36</v>
      </c>
      <c r="C3183" s="5">
        <v>133.25998999999999</v>
      </c>
      <c r="D3183" s="5">
        <v>78.307000000000002</v>
      </c>
      <c r="E3183">
        <v>789.07</v>
      </c>
      <c r="F3183">
        <v>0.25</v>
      </c>
    </row>
    <row r="3184" spans="1:6" x14ac:dyDescent="0.2">
      <c r="A3184" t="s">
        <v>26</v>
      </c>
      <c r="B3184">
        <v>38</v>
      </c>
      <c r="C3184" s="5">
        <v>133.38999999999999</v>
      </c>
      <c r="D3184" s="5">
        <v>78.143000000000001</v>
      </c>
      <c r="E3184">
        <v>845.35</v>
      </c>
      <c r="F3184">
        <v>0.31</v>
      </c>
    </row>
    <row r="3185" spans="1:6" x14ac:dyDescent="0.2">
      <c r="A3185" t="s">
        <v>26</v>
      </c>
      <c r="B3185">
        <v>38</v>
      </c>
      <c r="C3185" s="5">
        <v>133.38999999999999</v>
      </c>
      <c r="D3185" s="5">
        <v>78.143000000000001</v>
      </c>
      <c r="E3185">
        <v>830.08</v>
      </c>
      <c r="F3185">
        <v>0.32</v>
      </c>
    </row>
    <row r="3186" spans="1:6" x14ac:dyDescent="0.2">
      <c r="A3186" t="s">
        <v>26</v>
      </c>
      <c r="B3186">
        <v>38</v>
      </c>
      <c r="C3186" s="5">
        <v>133.38999999999999</v>
      </c>
      <c r="D3186" s="5">
        <v>78.143000000000001</v>
      </c>
      <c r="E3186">
        <v>802.38</v>
      </c>
      <c r="F3186">
        <v>0.21</v>
      </c>
    </row>
    <row r="3187" spans="1:6" x14ac:dyDescent="0.2">
      <c r="A3187" t="s">
        <v>26</v>
      </c>
      <c r="B3187">
        <v>38</v>
      </c>
      <c r="C3187" s="5">
        <v>133.38999999999999</v>
      </c>
      <c r="D3187" s="5">
        <v>78.143000000000001</v>
      </c>
      <c r="E3187">
        <v>742.94</v>
      </c>
      <c r="F3187">
        <v>0.26</v>
      </c>
    </row>
    <row r="3188" spans="1:6" x14ac:dyDescent="0.2">
      <c r="A3188" t="s">
        <v>36</v>
      </c>
      <c r="B3188">
        <v>26</v>
      </c>
      <c r="C3188" s="5">
        <v>163.60001</v>
      </c>
      <c r="D3188" s="5">
        <v>88.02</v>
      </c>
      <c r="E3188">
        <v>2655</v>
      </c>
      <c r="F3188">
        <v>0.3</v>
      </c>
    </row>
    <row r="3189" spans="1:6" x14ac:dyDescent="0.2">
      <c r="A3189" t="s">
        <v>36</v>
      </c>
      <c r="B3189">
        <v>26</v>
      </c>
      <c r="C3189" s="5">
        <v>163.60001</v>
      </c>
      <c r="D3189" s="5">
        <v>88.02</v>
      </c>
      <c r="E3189">
        <v>2454.8000000000002</v>
      </c>
      <c r="F3189">
        <v>0.26</v>
      </c>
    </row>
    <row r="3190" spans="1:6" x14ac:dyDescent="0.2">
      <c r="A3190" t="s">
        <v>36</v>
      </c>
      <c r="B3190">
        <v>26</v>
      </c>
      <c r="C3190" s="5">
        <v>163.60001</v>
      </c>
      <c r="D3190" s="5">
        <v>88.02</v>
      </c>
      <c r="E3190">
        <v>2262</v>
      </c>
      <c r="F3190">
        <v>0.22</v>
      </c>
    </row>
    <row r="3191" spans="1:6" x14ac:dyDescent="0.2">
      <c r="A3191" t="s">
        <v>36</v>
      </c>
      <c r="B3191">
        <v>26</v>
      </c>
      <c r="C3191" s="5">
        <v>163.60001</v>
      </c>
      <c r="D3191" s="5">
        <v>88.02</v>
      </c>
      <c r="E3191">
        <v>2066.5</v>
      </c>
      <c r="F3191">
        <v>0.27</v>
      </c>
    </row>
    <row r="3192" spans="1:6" x14ac:dyDescent="0.2">
      <c r="A3192" t="s">
        <v>36</v>
      </c>
      <c r="B3192">
        <v>26</v>
      </c>
      <c r="C3192" s="5">
        <v>163.60001</v>
      </c>
      <c r="D3192" s="5">
        <v>88.02</v>
      </c>
      <c r="E3192">
        <v>1868.8</v>
      </c>
      <c r="F3192">
        <v>0.27</v>
      </c>
    </row>
    <row r="3193" spans="1:6" x14ac:dyDescent="0.2">
      <c r="A3193" t="s">
        <v>36</v>
      </c>
      <c r="B3193">
        <v>26</v>
      </c>
      <c r="C3193" s="5">
        <v>163.60001</v>
      </c>
      <c r="D3193" s="5">
        <v>88.02</v>
      </c>
      <c r="E3193">
        <v>1675.2</v>
      </c>
      <c r="F3193">
        <v>0.25</v>
      </c>
    </row>
    <row r="3194" spans="1:6" x14ac:dyDescent="0.2">
      <c r="A3194" t="s">
        <v>36</v>
      </c>
      <c r="B3194">
        <v>26</v>
      </c>
      <c r="C3194" s="5">
        <v>163.60001</v>
      </c>
      <c r="D3194" s="5">
        <v>88.02</v>
      </c>
      <c r="E3194">
        <v>1478</v>
      </c>
      <c r="F3194">
        <v>0.25</v>
      </c>
    </row>
    <row r="3195" spans="1:6" x14ac:dyDescent="0.2">
      <c r="A3195" t="s">
        <v>36</v>
      </c>
      <c r="B3195">
        <v>26</v>
      </c>
      <c r="C3195" s="5">
        <v>163.60001</v>
      </c>
      <c r="D3195" s="5">
        <v>88.02</v>
      </c>
      <c r="E3195">
        <v>1281.7</v>
      </c>
      <c r="F3195">
        <v>0.23</v>
      </c>
    </row>
    <row r="3196" spans="1:6" x14ac:dyDescent="0.2">
      <c r="A3196" t="s">
        <v>36</v>
      </c>
      <c r="B3196">
        <v>26</v>
      </c>
      <c r="C3196" s="5">
        <v>163.60001</v>
      </c>
      <c r="D3196" s="5">
        <v>88.02</v>
      </c>
      <c r="E3196">
        <v>1083.0999999999999</v>
      </c>
      <c r="F3196">
        <v>0.27</v>
      </c>
    </row>
    <row r="3197" spans="1:6" x14ac:dyDescent="0.2">
      <c r="A3197" t="s">
        <v>36</v>
      </c>
      <c r="B3197">
        <v>26</v>
      </c>
      <c r="C3197" s="5">
        <v>163.60001</v>
      </c>
      <c r="D3197" s="5">
        <v>88.02</v>
      </c>
      <c r="E3197">
        <v>985.22</v>
      </c>
      <c r="F3197">
        <v>0.26</v>
      </c>
    </row>
    <row r="3198" spans="1:6" x14ac:dyDescent="0.2">
      <c r="A3198" t="s">
        <v>36</v>
      </c>
      <c r="B3198">
        <v>26</v>
      </c>
      <c r="C3198" s="5">
        <v>163.60001</v>
      </c>
      <c r="D3198" s="5">
        <v>88.02</v>
      </c>
      <c r="E3198">
        <v>888.12</v>
      </c>
      <c r="F3198">
        <v>0.25</v>
      </c>
    </row>
    <row r="3199" spans="1:6" x14ac:dyDescent="0.2">
      <c r="A3199" t="s">
        <v>36</v>
      </c>
      <c r="B3199">
        <v>26</v>
      </c>
      <c r="C3199" s="5">
        <v>163.60001</v>
      </c>
      <c r="D3199" s="5">
        <v>88.02</v>
      </c>
      <c r="E3199">
        <v>789.59</v>
      </c>
      <c r="F3199">
        <v>0.22</v>
      </c>
    </row>
    <row r="3200" spans="1:6" x14ac:dyDescent="0.2">
      <c r="A3200" t="s">
        <v>14</v>
      </c>
      <c r="B3200">
        <v>21</v>
      </c>
      <c r="C3200" s="5">
        <v>174.25998999999999</v>
      </c>
      <c r="D3200" s="5">
        <v>79.195999999999998</v>
      </c>
      <c r="E3200">
        <v>781</v>
      </c>
      <c r="F3200">
        <v>0.17</v>
      </c>
    </row>
    <row r="3201" spans="1:6" x14ac:dyDescent="0.2">
      <c r="A3201" t="s">
        <v>14</v>
      </c>
      <c r="B3201">
        <v>20</v>
      </c>
      <c r="C3201" s="5">
        <v>175</v>
      </c>
      <c r="D3201" s="5">
        <v>78.956000000000003</v>
      </c>
      <c r="E3201">
        <v>783</v>
      </c>
      <c r="F3201">
        <v>0.31</v>
      </c>
    </row>
    <row r="3202" spans="1:6" x14ac:dyDescent="0.2">
      <c r="A3202" t="s">
        <v>14</v>
      </c>
      <c r="B3202">
        <v>22</v>
      </c>
      <c r="C3202" s="5">
        <v>175.11</v>
      </c>
      <c r="D3202" s="5">
        <v>79.846999999999994</v>
      </c>
      <c r="E3202">
        <v>846</v>
      </c>
      <c r="F3202">
        <v>0.16</v>
      </c>
    </row>
    <row r="3203" spans="1:6" x14ac:dyDescent="0.2">
      <c r="A3203" t="s">
        <v>14</v>
      </c>
      <c r="B3203">
        <v>23</v>
      </c>
      <c r="C3203" s="5">
        <v>175.8</v>
      </c>
      <c r="D3203" s="5">
        <v>79.795000000000002</v>
      </c>
      <c r="E3203">
        <v>734</v>
      </c>
      <c r="F3203">
        <v>0.17</v>
      </c>
    </row>
    <row r="3204" spans="1:6" x14ac:dyDescent="0.2">
      <c r="A3204" t="s">
        <v>14</v>
      </c>
      <c r="B3204">
        <v>19</v>
      </c>
      <c r="C3204" s="5">
        <v>176.22</v>
      </c>
      <c r="D3204" s="5">
        <v>78.691000000000003</v>
      </c>
      <c r="E3204">
        <v>785</v>
      </c>
      <c r="F3204">
        <v>0.34</v>
      </c>
    </row>
    <row r="3205" spans="1:6" x14ac:dyDescent="0.2">
      <c r="A3205" t="s">
        <v>14</v>
      </c>
      <c r="B3205">
        <v>15</v>
      </c>
      <c r="C3205" s="5">
        <v>176.24001000000001</v>
      </c>
      <c r="D3205" s="5">
        <v>76.652000000000001</v>
      </c>
      <c r="E3205">
        <v>789</v>
      </c>
      <c r="F3205">
        <v>0.13</v>
      </c>
    </row>
    <row r="3206" spans="1:6" x14ac:dyDescent="0.2">
      <c r="A3206" t="s">
        <v>14</v>
      </c>
      <c r="B3206">
        <v>16</v>
      </c>
      <c r="C3206" s="5">
        <v>176.33</v>
      </c>
      <c r="D3206" s="5">
        <v>76.947999999999993</v>
      </c>
      <c r="E3206">
        <v>758</v>
      </c>
      <c r="F3206">
        <v>0.27</v>
      </c>
    </row>
    <row r="3207" spans="1:6" x14ac:dyDescent="0.2">
      <c r="A3207" t="s">
        <v>14</v>
      </c>
      <c r="B3207">
        <v>18</v>
      </c>
      <c r="C3207" s="5">
        <v>177.37</v>
      </c>
      <c r="D3207" s="5">
        <v>77.984999999999999</v>
      </c>
      <c r="E3207">
        <v>873</v>
      </c>
      <c r="F3207">
        <v>0.18</v>
      </c>
    </row>
    <row r="3208" spans="1:6" x14ac:dyDescent="0.2">
      <c r="A3208" t="s">
        <v>14</v>
      </c>
      <c r="B3208">
        <v>25</v>
      </c>
      <c r="C3208" s="5">
        <v>177.71001000000001</v>
      </c>
      <c r="D3208" s="5">
        <v>79.75</v>
      </c>
      <c r="E3208">
        <v>753</v>
      </c>
      <c r="F3208">
        <v>0.18</v>
      </c>
    </row>
    <row r="3209" spans="1:6" x14ac:dyDescent="0.2">
      <c r="A3209" t="s">
        <v>14</v>
      </c>
      <c r="B3209">
        <v>17</v>
      </c>
      <c r="C3209" s="5">
        <v>177.92</v>
      </c>
      <c r="D3209" s="5">
        <v>77.581999999999994</v>
      </c>
      <c r="E3209">
        <v>780</v>
      </c>
      <c r="F3209">
        <v>0.15</v>
      </c>
    </row>
    <row r="3210" spans="1:6" x14ac:dyDescent="0.2">
      <c r="A3210" t="s">
        <v>14</v>
      </c>
      <c r="B3210">
        <v>26</v>
      </c>
      <c r="C3210" s="5">
        <v>178.72</v>
      </c>
      <c r="D3210" s="5">
        <v>79.893000000000001</v>
      </c>
      <c r="E3210">
        <v>776</v>
      </c>
      <c r="F3210">
        <v>0.26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1281FE-42E6-FB41-9243-4F6575D15683}">
  <dimension ref="A1"/>
  <sheetViews>
    <sheetView tabSelected="1" workbookViewId="0">
      <selection activeCell="A2" sqref="A2"/>
    </sheetView>
  </sheetViews>
  <sheetFormatPr baseColWidth="10" defaultRowHeight="16" x14ac:dyDescent="0.2"/>
  <sheetData>
    <row r="1" spans="1:1" x14ac:dyDescent="0.2">
      <c r="A1" s="1" t="s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C1166-3267-AE44-9B8A-66F8E9EFD82B}">
  <dimension ref="A1:R105"/>
  <sheetViews>
    <sheetView workbookViewId="0">
      <selection activeCell="F1" sqref="A1:F1048576"/>
    </sheetView>
  </sheetViews>
  <sheetFormatPr baseColWidth="10" defaultRowHeight="16" x14ac:dyDescent="0.2"/>
  <cols>
    <col min="6" max="8" width="10.83203125" style="5"/>
    <col min="9" max="9" width="13.6640625" bestFit="1" customWidth="1"/>
  </cols>
  <sheetData>
    <row r="1" spans="1:18" x14ac:dyDescent="0.2">
      <c r="A1" s="1" t="s">
        <v>80</v>
      </c>
      <c r="I1" s="1" t="s">
        <v>81</v>
      </c>
    </row>
    <row r="2" spans="1:18" x14ac:dyDescent="0.2">
      <c r="A2" t="s">
        <v>57</v>
      </c>
      <c r="B2" t="s">
        <v>58</v>
      </c>
      <c r="C2" t="s">
        <v>59</v>
      </c>
      <c r="D2" t="s">
        <v>60</v>
      </c>
      <c r="E2" t="s">
        <v>51</v>
      </c>
      <c r="F2" s="5" t="s">
        <v>65</v>
      </c>
      <c r="G2" s="5" t="s">
        <v>66</v>
      </c>
      <c r="I2" t="s">
        <v>45</v>
      </c>
      <c r="M2" t="s">
        <v>49</v>
      </c>
      <c r="Q2" t="s">
        <v>56</v>
      </c>
    </row>
    <row r="3" spans="1:18" x14ac:dyDescent="0.2">
      <c r="A3" t="s">
        <v>61</v>
      </c>
      <c r="B3">
        <v>0</v>
      </c>
      <c r="C3">
        <v>1</v>
      </c>
      <c r="D3">
        <f t="shared" ref="D3:D66" si="0">AVERAGE(B3:C3)</f>
        <v>0.5</v>
      </c>
      <c r="E3" s="4">
        <v>2.0010000000000012</v>
      </c>
      <c r="F3" s="5">
        <v>3.7930000000000001</v>
      </c>
      <c r="I3" t="s">
        <v>46</v>
      </c>
      <c r="J3" t="s">
        <v>48</v>
      </c>
      <c r="K3" t="s">
        <v>47</v>
      </c>
      <c r="M3" t="s">
        <v>50</v>
      </c>
      <c r="N3" t="s">
        <v>53</v>
      </c>
      <c r="O3" t="s">
        <v>52</v>
      </c>
      <c r="Q3" t="s">
        <v>54</v>
      </c>
      <c r="R3" t="s">
        <v>55</v>
      </c>
    </row>
    <row r="4" spans="1:18" x14ac:dyDescent="0.2">
      <c r="A4" t="s">
        <v>61</v>
      </c>
      <c r="B4">
        <v>1</v>
      </c>
      <c r="C4">
        <v>2</v>
      </c>
      <c r="D4">
        <f t="shared" si="0"/>
        <v>1.5</v>
      </c>
      <c r="E4" s="4">
        <v>3.7870000000000008</v>
      </c>
      <c r="F4" s="5">
        <f>AVERAGE(4.016,3.777)</f>
        <v>3.8965000000000001</v>
      </c>
      <c r="G4" s="5">
        <f>STDEV(4.016,3.777)</f>
        <v>0.16899852070358479</v>
      </c>
      <c r="I4">
        <v>0.02</v>
      </c>
      <c r="J4" s="2">
        <v>0.55000000000000004</v>
      </c>
      <c r="K4">
        <v>2.68</v>
      </c>
      <c r="M4" s="3">
        <v>0.1</v>
      </c>
      <c r="N4" s="3">
        <v>0.7</v>
      </c>
      <c r="O4" s="3">
        <v>2.58</v>
      </c>
      <c r="Q4">
        <v>7</v>
      </c>
      <c r="R4">
        <f>Q4-0.64</f>
        <v>6.36</v>
      </c>
    </row>
    <row r="5" spans="1:18" x14ac:dyDescent="0.2">
      <c r="A5" t="s">
        <v>61</v>
      </c>
      <c r="B5">
        <v>2</v>
      </c>
      <c r="C5">
        <v>3</v>
      </c>
      <c r="D5">
        <f t="shared" si="0"/>
        <v>2.5</v>
      </c>
      <c r="E5" s="5">
        <v>5.5730000000000004</v>
      </c>
      <c r="F5" s="5">
        <v>3.95</v>
      </c>
      <c r="I5">
        <v>0.06</v>
      </c>
      <c r="J5" s="2">
        <v>1.65</v>
      </c>
      <c r="K5">
        <v>2.66</v>
      </c>
      <c r="M5" s="3">
        <v>0.13500000000000001</v>
      </c>
      <c r="N5" s="3">
        <v>1.5</v>
      </c>
      <c r="O5" s="3">
        <v>2.46</v>
      </c>
      <c r="Q5">
        <v>8</v>
      </c>
      <c r="R5">
        <f t="shared" ref="R5:R47" si="1">Q5-0.64</f>
        <v>7.36</v>
      </c>
    </row>
    <row r="6" spans="1:18" x14ac:dyDescent="0.2">
      <c r="A6" t="s">
        <v>61</v>
      </c>
      <c r="B6">
        <v>3</v>
      </c>
      <c r="C6">
        <v>4</v>
      </c>
      <c r="D6">
        <f t="shared" si="0"/>
        <v>3.5</v>
      </c>
      <c r="E6" s="5">
        <v>7.359</v>
      </c>
      <c r="F6" s="5">
        <v>3.9020000000000001</v>
      </c>
      <c r="I6">
        <v>0.08</v>
      </c>
      <c r="J6" s="2">
        <v>2.2000000000000002</v>
      </c>
      <c r="K6">
        <v>2.59</v>
      </c>
      <c r="M6" s="3">
        <v>0.17</v>
      </c>
      <c r="N6" s="3">
        <v>2.2000000000000002</v>
      </c>
      <c r="O6" s="3">
        <v>2.31</v>
      </c>
      <c r="Q6">
        <v>9</v>
      </c>
      <c r="R6">
        <f t="shared" si="1"/>
        <v>8.36</v>
      </c>
    </row>
    <row r="7" spans="1:18" x14ac:dyDescent="0.2">
      <c r="A7" t="s">
        <v>61</v>
      </c>
      <c r="B7">
        <v>4</v>
      </c>
      <c r="C7">
        <v>5</v>
      </c>
      <c r="D7">
        <f t="shared" si="0"/>
        <v>4.5</v>
      </c>
      <c r="E7" s="5">
        <v>9.1449999999999996</v>
      </c>
      <c r="F7" s="5">
        <v>4.1120000000000001</v>
      </c>
      <c r="I7">
        <v>0.12</v>
      </c>
      <c r="J7" s="2">
        <v>3.3</v>
      </c>
      <c r="K7">
        <v>2.61</v>
      </c>
      <c r="M7" s="3">
        <v>0.2</v>
      </c>
      <c r="N7" s="3">
        <v>3.2</v>
      </c>
      <c r="O7" s="3">
        <v>2.54</v>
      </c>
      <c r="Q7">
        <v>10</v>
      </c>
      <c r="R7">
        <f t="shared" si="1"/>
        <v>9.36</v>
      </c>
    </row>
    <row r="8" spans="1:18" x14ac:dyDescent="0.2">
      <c r="A8" t="s">
        <v>61</v>
      </c>
      <c r="B8">
        <v>5</v>
      </c>
      <c r="C8">
        <v>6</v>
      </c>
      <c r="D8">
        <f t="shared" si="0"/>
        <v>5.5</v>
      </c>
      <c r="E8" s="5">
        <v>10.448</v>
      </c>
      <c r="F8" s="5">
        <v>3.923</v>
      </c>
      <c r="I8">
        <v>0.16</v>
      </c>
      <c r="J8" s="2">
        <v>4.4000000000000004</v>
      </c>
      <c r="K8">
        <v>2.69</v>
      </c>
      <c r="M8" s="3">
        <v>0.27</v>
      </c>
      <c r="N8" s="3">
        <v>5.3</v>
      </c>
      <c r="O8" s="3">
        <v>2.57</v>
      </c>
      <c r="Q8">
        <v>11</v>
      </c>
      <c r="R8">
        <f t="shared" si="1"/>
        <v>10.36</v>
      </c>
    </row>
    <row r="9" spans="1:18" x14ac:dyDescent="0.2">
      <c r="A9" t="s">
        <v>61</v>
      </c>
      <c r="B9">
        <v>7</v>
      </c>
      <c r="C9">
        <v>8</v>
      </c>
      <c r="D9">
        <f t="shared" si="0"/>
        <v>7.5</v>
      </c>
      <c r="E9" s="5">
        <v>12.087</v>
      </c>
      <c r="F9" s="5">
        <v>4.13</v>
      </c>
      <c r="I9">
        <v>0.2</v>
      </c>
      <c r="J9" s="2">
        <v>5.5093333333333296</v>
      </c>
      <c r="K9">
        <v>2.67</v>
      </c>
      <c r="M9" s="3">
        <v>0.3</v>
      </c>
      <c r="N9" s="3">
        <v>6.2</v>
      </c>
      <c r="O9" s="3">
        <v>2.64</v>
      </c>
      <c r="Q9">
        <v>12</v>
      </c>
      <c r="R9">
        <f t="shared" si="1"/>
        <v>11.36</v>
      </c>
    </row>
    <row r="10" spans="1:18" x14ac:dyDescent="0.2">
      <c r="A10" t="s">
        <v>61</v>
      </c>
      <c r="B10">
        <v>8</v>
      </c>
      <c r="C10">
        <v>9</v>
      </c>
      <c r="D10">
        <f t="shared" si="0"/>
        <v>8.5</v>
      </c>
      <c r="E10" s="5">
        <v>12.584</v>
      </c>
      <c r="F10" s="5">
        <v>3.7069999999999999</v>
      </c>
      <c r="I10">
        <v>0.24</v>
      </c>
      <c r="J10" s="2">
        <v>6.6186666666666696</v>
      </c>
      <c r="K10">
        <v>2.92</v>
      </c>
      <c r="M10" s="3">
        <v>0.33500000000000002</v>
      </c>
      <c r="N10" s="3">
        <v>7.3</v>
      </c>
      <c r="O10" s="3">
        <v>2.81</v>
      </c>
      <c r="Q10">
        <v>13</v>
      </c>
      <c r="R10">
        <f t="shared" si="1"/>
        <v>12.36</v>
      </c>
    </row>
    <row r="11" spans="1:18" x14ac:dyDescent="0.2">
      <c r="A11" t="s">
        <v>61</v>
      </c>
      <c r="B11">
        <v>9</v>
      </c>
      <c r="C11">
        <v>10</v>
      </c>
      <c r="D11">
        <f t="shared" si="0"/>
        <v>9.5</v>
      </c>
      <c r="E11" s="5">
        <v>12.757</v>
      </c>
      <c r="F11" s="5">
        <v>4.1260000000000003</v>
      </c>
      <c r="I11">
        <v>0.31</v>
      </c>
      <c r="J11" s="2">
        <v>8.56</v>
      </c>
      <c r="K11">
        <v>3.13</v>
      </c>
      <c r="M11" s="3">
        <v>0.37</v>
      </c>
      <c r="N11" s="3">
        <v>8.4</v>
      </c>
      <c r="O11" s="3">
        <v>2.57</v>
      </c>
      <c r="Q11">
        <v>14</v>
      </c>
      <c r="R11">
        <f t="shared" si="1"/>
        <v>13.36</v>
      </c>
    </row>
    <row r="12" spans="1:18" x14ac:dyDescent="0.2">
      <c r="A12" t="s">
        <v>61</v>
      </c>
      <c r="B12">
        <v>10</v>
      </c>
      <c r="C12">
        <v>11</v>
      </c>
      <c r="D12">
        <f t="shared" si="0"/>
        <v>10.5</v>
      </c>
      <c r="E12" s="5">
        <v>12.93</v>
      </c>
      <c r="F12" s="5">
        <v>4.149</v>
      </c>
      <c r="I12">
        <v>0.54</v>
      </c>
      <c r="J12" s="2">
        <v>15.175000000000001</v>
      </c>
      <c r="K12">
        <v>4.16</v>
      </c>
      <c r="M12" s="3">
        <v>0.4</v>
      </c>
      <c r="N12" s="3">
        <v>8.9</v>
      </c>
      <c r="O12" s="3">
        <v>3.13</v>
      </c>
      <c r="Q12">
        <v>15</v>
      </c>
      <c r="R12">
        <f t="shared" si="1"/>
        <v>14.36</v>
      </c>
    </row>
    <row r="13" spans="1:18" x14ac:dyDescent="0.2">
      <c r="A13" t="s">
        <v>61</v>
      </c>
      <c r="B13">
        <v>11</v>
      </c>
      <c r="C13">
        <v>12</v>
      </c>
      <c r="D13">
        <f t="shared" si="0"/>
        <v>11.5</v>
      </c>
      <c r="E13" s="5">
        <v>13.14</v>
      </c>
      <c r="F13" s="5">
        <v>4.0199999999999996</v>
      </c>
      <c r="I13">
        <v>0.57999999999999996</v>
      </c>
      <c r="J13" s="2">
        <v>18.175000000000001</v>
      </c>
      <c r="K13">
        <v>4.37</v>
      </c>
      <c r="M13" s="3">
        <v>0.47</v>
      </c>
      <c r="N13" s="3">
        <v>9.8000000000000007</v>
      </c>
      <c r="O13" s="3">
        <v>2.99</v>
      </c>
      <c r="Q13">
        <v>16</v>
      </c>
      <c r="R13">
        <f t="shared" si="1"/>
        <v>15.36</v>
      </c>
    </row>
    <row r="14" spans="1:18" x14ac:dyDescent="0.2">
      <c r="A14" t="s">
        <v>61</v>
      </c>
      <c r="B14">
        <v>12</v>
      </c>
      <c r="C14">
        <v>13</v>
      </c>
      <c r="D14">
        <f t="shared" si="0"/>
        <v>12.5</v>
      </c>
      <c r="E14" s="5">
        <v>13.387</v>
      </c>
      <c r="F14" s="5">
        <v>4.2220000000000004</v>
      </c>
      <c r="I14">
        <v>0.6</v>
      </c>
      <c r="J14" s="2">
        <v>19.675000000000001</v>
      </c>
      <c r="K14">
        <v>4.4000000000000004</v>
      </c>
      <c r="M14" s="3">
        <v>0.5</v>
      </c>
      <c r="N14" s="3">
        <v>10.199999999999999</v>
      </c>
      <c r="O14" s="3">
        <v>3.04</v>
      </c>
      <c r="Q14">
        <v>17</v>
      </c>
      <c r="R14">
        <f t="shared" si="1"/>
        <v>16.36</v>
      </c>
    </row>
    <row r="15" spans="1:18" x14ac:dyDescent="0.2">
      <c r="A15" t="s">
        <v>61</v>
      </c>
      <c r="B15">
        <v>13</v>
      </c>
      <c r="C15">
        <v>14</v>
      </c>
      <c r="D15">
        <f t="shared" si="0"/>
        <v>13.5</v>
      </c>
      <c r="E15" s="5">
        <v>13.632999999999999</v>
      </c>
      <c r="F15" s="5">
        <v>4.1159999999999997</v>
      </c>
      <c r="I15">
        <v>0.64</v>
      </c>
      <c r="J15" s="2">
        <v>22.389062500000001</v>
      </c>
      <c r="K15">
        <v>4.41</v>
      </c>
      <c r="M15" s="3">
        <v>0.53500000000000003</v>
      </c>
      <c r="N15" s="3">
        <v>10.7</v>
      </c>
      <c r="O15" s="3">
        <v>3.29</v>
      </c>
      <c r="Q15">
        <v>18</v>
      </c>
      <c r="R15">
        <f t="shared" si="1"/>
        <v>17.36</v>
      </c>
    </row>
    <row r="16" spans="1:18" x14ac:dyDescent="0.2">
      <c r="A16" t="s">
        <v>61</v>
      </c>
      <c r="B16">
        <v>14</v>
      </c>
      <c r="C16">
        <v>15</v>
      </c>
      <c r="D16">
        <f t="shared" si="0"/>
        <v>14.5</v>
      </c>
      <c r="E16" s="5">
        <v>15.867000000000001</v>
      </c>
      <c r="F16" s="5">
        <f>AVERAGE(4.034,3.846)</f>
        <v>3.94</v>
      </c>
      <c r="G16" s="5">
        <f>STDEV(4.034,3.846)</f>
        <v>0.13293607486307074</v>
      </c>
      <c r="I16">
        <v>0.72</v>
      </c>
      <c r="J16" s="2">
        <v>23.814062499999999</v>
      </c>
      <c r="K16">
        <v>4.08</v>
      </c>
      <c r="M16" s="3">
        <v>0.6</v>
      </c>
      <c r="N16" s="3">
        <v>11.5</v>
      </c>
      <c r="O16" s="3">
        <v>3.12</v>
      </c>
      <c r="Q16">
        <v>19</v>
      </c>
      <c r="R16">
        <f t="shared" si="1"/>
        <v>18.36</v>
      </c>
    </row>
    <row r="17" spans="1:18" x14ac:dyDescent="0.2">
      <c r="A17" t="s">
        <v>61</v>
      </c>
      <c r="B17">
        <v>17</v>
      </c>
      <c r="C17">
        <v>18</v>
      </c>
      <c r="D17">
        <f t="shared" si="0"/>
        <v>17.5</v>
      </c>
      <c r="E17" s="5">
        <v>28.745999999999999</v>
      </c>
      <c r="F17" s="5">
        <v>3.9620000000000002</v>
      </c>
      <c r="I17">
        <v>0.74</v>
      </c>
      <c r="J17" s="2">
        <v>24.170312500000001</v>
      </c>
      <c r="K17">
        <v>4.09</v>
      </c>
      <c r="M17" s="3">
        <v>0.63500000000000001</v>
      </c>
      <c r="N17" s="3">
        <f>11.5+((18-11.5)/(0.7-0.6))*(M17-0.6)</f>
        <v>13.775000000000002</v>
      </c>
      <c r="O17" s="3">
        <v>3.37</v>
      </c>
      <c r="Q17">
        <v>20</v>
      </c>
      <c r="R17">
        <f t="shared" si="1"/>
        <v>19.36</v>
      </c>
    </row>
    <row r="18" spans="1:18" x14ac:dyDescent="0.2">
      <c r="A18" t="s">
        <v>61</v>
      </c>
      <c r="B18">
        <v>18</v>
      </c>
      <c r="C18">
        <v>19</v>
      </c>
      <c r="D18">
        <f t="shared" si="0"/>
        <v>18.5</v>
      </c>
      <c r="E18" s="5">
        <v>33.405000000000001</v>
      </c>
      <c r="F18" s="5">
        <v>4.18</v>
      </c>
      <c r="I18">
        <v>0.82</v>
      </c>
      <c r="J18" s="2">
        <v>25.595312499999999</v>
      </c>
      <c r="K18">
        <v>4.08</v>
      </c>
      <c r="M18" s="3">
        <v>0.67</v>
      </c>
      <c r="N18" s="3">
        <f>11.5+((18-11.5)/(0.7-0.6))*(M18-0.6)</f>
        <v>16.050000000000004</v>
      </c>
      <c r="O18" s="3">
        <v>3.84</v>
      </c>
      <c r="Q18">
        <v>21</v>
      </c>
      <c r="R18">
        <f t="shared" si="1"/>
        <v>20.36</v>
      </c>
    </row>
    <row r="19" spans="1:18" x14ac:dyDescent="0.2">
      <c r="A19" t="s">
        <v>61</v>
      </c>
      <c r="B19">
        <v>19</v>
      </c>
      <c r="C19">
        <v>20</v>
      </c>
      <c r="D19">
        <f t="shared" si="0"/>
        <v>19.5</v>
      </c>
      <c r="E19" s="5">
        <v>38.064999999999998</v>
      </c>
      <c r="F19" s="5">
        <v>4.0519999999999996</v>
      </c>
      <c r="I19">
        <v>0.9</v>
      </c>
      <c r="J19" s="2">
        <v>27.020312499999999</v>
      </c>
      <c r="K19">
        <v>3.96</v>
      </c>
      <c r="M19" s="3">
        <v>0.7</v>
      </c>
      <c r="N19" s="3">
        <v>18</v>
      </c>
      <c r="O19" s="3">
        <v>4.01</v>
      </c>
      <c r="Q19">
        <v>22</v>
      </c>
      <c r="R19">
        <f t="shared" si="1"/>
        <v>21.36</v>
      </c>
    </row>
    <row r="20" spans="1:18" x14ac:dyDescent="0.2">
      <c r="A20" t="s">
        <v>61</v>
      </c>
      <c r="B20">
        <v>20</v>
      </c>
      <c r="C20">
        <v>21</v>
      </c>
      <c r="D20">
        <f t="shared" si="0"/>
        <v>20.5</v>
      </c>
      <c r="E20" s="5">
        <v>40.606999999999999</v>
      </c>
      <c r="F20" s="5">
        <v>4.3460000000000001</v>
      </c>
      <c r="I20">
        <v>0.96</v>
      </c>
      <c r="J20" s="2">
        <v>28.187050359712199</v>
      </c>
      <c r="K20">
        <v>3.77</v>
      </c>
      <c r="M20" s="3">
        <v>0.73499999999999999</v>
      </c>
      <c r="N20" s="3">
        <f>11.5+((18-11.5)/(0.7-0.6))*(M20-0.6)</f>
        <v>20.275000000000002</v>
      </c>
      <c r="O20" s="3">
        <v>4</v>
      </c>
      <c r="Q20">
        <v>23</v>
      </c>
      <c r="R20">
        <f t="shared" si="1"/>
        <v>22.36</v>
      </c>
    </row>
    <row r="21" spans="1:18" x14ac:dyDescent="0.2">
      <c r="A21" t="s">
        <v>61</v>
      </c>
      <c r="B21">
        <v>21</v>
      </c>
      <c r="C21">
        <v>22</v>
      </c>
      <c r="D21">
        <f t="shared" si="0"/>
        <v>21.5</v>
      </c>
      <c r="E21" s="5">
        <v>41.03</v>
      </c>
      <c r="F21" s="5">
        <v>4.1840000000000002</v>
      </c>
      <c r="I21">
        <v>1.0900000000000001</v>
      </c>
      <c r="J21" s="2">
        <v>33.050359712230197</v>
      </c>
      <c r="K21">
        <v>3.93</v>
      </c>
      <c r="M21" s="3">
        <v>0.77</v>
      </c>
      <c r="N21" s="3">
        <f t="shared" ref="N21:N31" si="2">11.5+((18-11.5)/(0.7-0.6))*(M21-0.6)</f>
        <v>22.550000000000004</v>
      </c>
      <c r="O21" s="3">
        <v>3.8</v>
      </c>
      <c r="Q21">
        <v>24</v>
      </c>
      <c r="R21">
        <f t="shared" si="1"/>
        <v>23.36</v>
      </c>
    </row>
    <row r="22" spans="1:18" x14ac:dyDescent="0.2">
      <c r="A22" t="s">
        <v>61</v>
      </c>
      <c r="B22">
        <v>22</v>
      </c>
      <c r="C22">
        <v>23</v>
      </c>
      <c r="D22">
        <f t="shared" si="0"/>
        <v>22.5</v>
      </c>
      <c r="E22" s="5">
        <v>41.454000000000001</v>
      </c>
      <c r="F22" s="5">
        <v>3.95</v>
      </c>
      <c r="I22">
        <v>1.1499999999999999</v>
      </c>
      <c r="J22" s="2">
        <v>35.294964028777002</v>
      </c>
      <c r="K22">
        <v>3.81</v>
      </c>
      <c r="M22" s="3">
        <v>0.8</v>
      </c>
      <c r="N22" s="3">
        <f t="shared" si="2"/>
        <v>24.500000000000007</v>
      </c>
      <c r="O22" s="3">
        <v>3.59</v>
      </c>
      <c r="Q22">
        <v>25</v>
      </c>
      <c r="R22">
        <f t="shared" si="1"/>
        <v>24.36</v>
      </c>
    </row>
    <row r="23" spans="1:18" x14ac:dyDescent="0.2">
      <c r="A23" t="s">
        <v>61</v>
      </c>
      <c r="B23">
        <v>23</v>
      </c>
      <c r="C23">
        <v>24</v>
      </c>
      <c r="D23">
        <f t="shared" si="0"/>
        <v>23.5</v>
      </c>
      <c r="E23" s="5">
        <v>42.06</v>
      </c>
      <c r="F23" s="5">
        <v>4.29</v>
      </c>
      <c r="I23">
        <v>1.18</v>
      </c>
      <c r="J23" s="2">
        <v>36.417266187050402</v>
      </c>
      <c r="K23">
        <v>4.0199999999999996</v>
      </c>
      <c r="M23" s="3">
        <v>0.83499999999999996</v>
      </c>
      <c r="N23" s="3">
        <f t="shared" si="2"/>
        <v>26.775000000000002</v>
      </c>
      <c r="O23" s="3">
        <v>3.72</v>
      </c>
      <c r="Q23">
        <v>26</v>
      </c>
      <c r="R23">
        <f t="shared" si="1"/>
        <v>25.36</v>
      </c>
    </row>
    <row r="24" spans="1:18" x14ac:dyDescent="0.2">
      <c r="A24" t="s">
        <v>61</v>
      </c>
      <c r="B24">
        <v>24</v>
      </c>
      <c r="C24">
        <v>25</v>
      </c>
      <c r="D24">
        <f t="shared" si="0"/>
        <v>24.5</v>
      </c>
      <c r="E24" s="5">
        <v>42.847000000000001</v>
      </c>
      <c r="F24" s="5">
        <f>AVERAGE(3.927,4.353)</f>
        <v>4.1399999999999997</v>
      </c>
      <c r="G24" s="5">
        <f>STDEV(3.927,4.353)</f>
        <v>0.30122748878546901</v>
      </c>
      <c r="I24">
        <v>1.25</v>
      </c>
      <c r="J24" s="2">
        <v>39.035971223021598</v>
      </c>
      <c r="K24">
        <v>3.78</v>
      </c>
      <c r="M24" s="3">
        <v>0.9</v>
      </c>
      <c r="N24" s="3">
        <f t="shared" si="2"/>
        <v>31.000000000000007</v>
      </c>
      <c r="O24" s="3">
        <v>3.86</v>
      </c>
      <c r="Q24">
        <v>27</v>
      </c>
      <c r="R24">
        <f t="shared" si="1"/>
        <v>26.36</v>
      </c>
    </row>
    <row r="25" spans="1:18" x14ac:dyDescent="0.2">
      <c r="A25" t="s">
        <v>61</v>
      </c>
      <c r="B25">
        <v>25</v>
      </c>
      <c r="C25">
        <v>26</v>
      </c>
      <c r="D25">
        <f t="shared" si="0"/>
        <v>25.5</v>
      </c>
      <c r="E25" s="5">
        <v>43.634</v>
      </c>
      <c r="F25" s="5">
        <v>3.84</v>
      </c>
      <c r="I25">
        <v>1.28</v>
      </c>
      <c r="J25" s="2">
        <v>40.158273381294997</v>
      </c>
      <c r="K25">
        <v>3.69</v>
      </c>
      <c r="M25" s="3">
        <v>0.95</v>
      </c>
      <c r="N25" s="3">
        <f t="shared" si="2"/>
        <v>34.25</v>
      </c>
      <c r="O25" s="3">
        <v>4.01</v>
      </c>
      <c r="Q25">
        <v>28</v>
      </c>
      <c r="R25">
        <f t="shared" si="1"/>
        <v>27.36</v>
      </c>
    </row>
    <row r="26" spans="1:18" x14ac:dyDescent="0.2">
      <c r="A26" t="s">
        <v>61</v>
      </c>
      <c r="B26">
        <v>26</v>
      </c>
      <c r="C26">
        <v>27</v>
      </c>
      <c r="D26">
        <f t="shared" si="0"/>
        <v>26.5</v>
      </c>
      <c r="E26" s="5">
        <v>44.37</v>
      </c>
      <c r="F26" s="5">
        <v>3.8839999999999999</v>
      </c>
      <c r="I26">
        <v>1.32</v>
      </c>
      <c r="J26" s="2">
        <v>41.654676258992801</v>
      </c>
      <c r="K26">
        <v>3.93</v>
      </c>
      <c r="M26" s="3">
        <v>1.0349999999999999</v>
      </c>
      <c r="N26" s="3">
        <f t="shared" si="2"/>
        <v>39.775000000000006</v>
      </c>
      <c r="O26" s="3">
        <v>3.78</v>
      </c>
      <c r="Q26">
        <v>29</v>
      </c>
      <c r="R26">
        <f t="shared" si="1"/>
        <v>28.36</v>
      </c>
    </row>
    <row r="27" spans="1:18" x14ac:dyDescent="0.2">
      <c r="A27" t="s">
        <v>61</v>
      </c>
      <c r="B27">
        <v>27</v>
      </c>
      <c r="C27">
        <v>28</v>
      </c>
      <c r="D27">
        <f t="shared" si="0"/>
        <v>27.5</v>
      </c>
      <c r="E27" s="5">
        <v>45.052999999999997</v>
      </c>
      <c r="F27" s="5">
        <v>3.8839999999999999</v>
      </c>
      <c r="I27">
        <v>1.37</v>
      </c>
      <c r="J27" s="2">
        <v>43.525179856115102</v>
      </c>
      <c r="K27">
        <v>3.42</v>
      </c>
      <c r="M27" s="3">
        <v>1.07</v>
      </c>
      <c r="N27" s="3">
        <f t="shared" si="2"/>
        <v>42.050000000000011</v>
      </c>
      <c r="O27" s="3">
        <v>3.56</v>
      </c>
      <c r="Q27">
        <v>30</v>
      </c>
      <c r="R27">
        <f t="shared" si="1"/>
        <v>29.36</v>
      </c>
    </row>
    <row r="28" spans="1:18" x14ac:dyDescent="0.2">
      <c r="A28" t="s">
        <v>61</v>
      </c>
      <c r="B28">
        <v>28</v>
      </c>
      <c r="C28">
        <v>29</v>
      </c>
      <c r="D28">
        <f t="shared" si="0"/>
        <v>28.5</v>
      </c>
      <c r="E28" s="5">
        <v>45.735999999999997</v>
      </c>
      <c r="F28" s="5">
        <v>3.9940000000000002</v>
      </c>
      <c r="I28">
        <v>1.4</v>
      </c>
      <c r="J28" s="2">
        <v>44.358674463937596</v>
      </c>
      <c r="K28">
        <v>3.72</v>
      </c>
      <c r="M28" s="3">
        <v>1.1000000000000001</v>
      </c>
      <c r="N28" s="3">
        <f t="shared" si="2"/>
        <v>44.000000000000014</v>
      </c>
      <c r="O28" s="3">
        <v>3.67</v>
      </c>
      <c r="Q28">
        <v>31</v>
      </c>
      <c r="R28">
        <f t="shared" si="1"/>
        <v>30.36</v>
      </c>
    </row>
    <row r="29" spans="1:18" x14ac:dyDescent="0.2">
      <c r="A29" t="s">
        <v>61</v>
      </c>
      <c r="B29">
        <v>29</v>
      </c>
      <c r="C29">
        <v>30</v>
      </c>
      <c r="D29">
        <f t="shared" si="0"/>
        <v>29.5</v>
      </c>
      <c r="E29" s="5">
        <v>46.404000000000003</v>
      </c>
      <c r="F29" s="5">
        <v>3.879</v>
      </c>
      <c r="I29">
        <v>1.45</v>
      </c>
      <c r="J29" s="2">
        <v>45.713450292397702</v>
      </c>
      <c r="K29">
        <v>3.63</v>
      </c>
      <c r="M29" s="3">
        <v>1.135</v>
      </c>
      <c r="N29" s="3">
        <f t="shared" si="2"/>
        <v>46.275000000000013</v>
      </c>
      <c r="O29" s="3">
        <v>3.68</v>
      </c>
      <c r="Q29">
        <v>32</v>
      </c>
      <c r="R29">
        <f t="shared" si="1"/>
        <v>31.36</v>
      </c>
    </row>
    <row r="30" spans="1:18" x14ac:dyDescent="0.2">
      <c r="A30" t="s">
        <v>61</v>
      </c>
      <c r="B30">
        <v>31</v>
      </c>
      <c r="C30">
        <v>32</v>
      </c>
      <c r="D30">
        <f t="shared" si="0"/>
        <v>31.5</v>
      </c>
      <c r="E30" s="5">
        <v>47.71</v>
      </c>
      <c r="F30" s="5">
        <f>AVERAGE(3.815,3.816)</f>
        <v>3.8155000000000001</v>
      </c>
      <c r="G30" s="5">
        <f>STDEV(3.815,3.816)</f>
        <v>7.0710678118646967E-4</v>
      </c>
      <c r="I30">
        <v>1.47</v>
      </c>
      <c r="J30" s="2">
        <v>46.255360623781698</v>
      </c>
      <c r="K30">
        <v>3.91</v>
      </c>
      <c r="M30" s="3">
        <v>1.17</v>
      </c>
      <c r="N30" s="3">
        <f t="shared" si="2"/>
        <v>48.550000000000004</v>
      </c>
      <c r="O30" s="3">
        <v>3.56</v>
      </c>
      <c r="Q30">
        <v>33</v>
      </c>
      <c r="R30">
        <f t="shared" si="1"/>
        <v>32.36</v>
      </c>
    </row>
    <row r="31" spans="1:18" x14ac:dyDescent="0.2">
      <c r="A31" t="s">
        <v>61</v>
      </c>
      <c r="B31">
        <v>32</v>
      </c>
      <c r="C31">
        <v>33</v>
      </c>
      <c r="D31">
        <f t="shared" si="0"/>
        <v>32.5</v>
      </c>
      <c r="E31" s="5">
        <v>48.316000000000003</v>
      </c>
      <c r="F31" s="5">
        <v>3.85</v>
      </c>
      <c r="I31">
        <v>1.54</v>
      </c>
      <c r="J31" s="2">
        <v>48.1520467836257</v>
      </c>
      <c r="K31">
        <v>3.76</v>
      </c>
      <c r="M31" s="3">
        <v>1.2</v>
      </c>
      <c r="N31" s="3">
        <f t="shared" si="2"/>
        <v>50.500000000000007</v>
      </c>
      <c r="O31" s="3">
        <v>3.65</v>
      </c>
      <c r="Q31">
        <v>34</v>
      </c>
      <c r="R31">
        <f t="shared" si="1"/>
        <v>33.36</v>
      </c>
    </row>
    <row r="32" spans="1:18" x14ac:dyDescent="0.2">
      <c r="A32" t="s">
        <v>61</v>
      </c>
      <c r="B32">
        <v>33</v>
      </c>
      <c r="C32">
        <v>34</v>
      </c>
      <c r="D32">
        <f t="shared" si="0"/>
        <v>33.5</v>
      </c>
      <c r="E32" s="5">
        <v>48.875</v>
      </c>
      <c r="F32" s="5">
        <v>3.7589999999999999</v>
      </c>
      <c r="I32">
        <v>1.63</v>
      </c>
      <c r="J32" s="2">
        <v>50.590643274853797</v>
      </c>
      <c r="K32">
        <v>3.8</v>
      </c>
      <c r="Q32">
        <v>35</v>
      </c>
      <c r="R32">
        <f t="shared" si="1"/>
        <v>34.36</v>
      </c>
    </row>
    <row r="33" spans="1:18" x14ac:dyDescent="0.2">
      <c r="A33" t="s">
        <v>62</v>
      </c>
      <c r="B33">
        <v>0</v>
      </c>
      <c r="C33">
        <v>1</v>
      </c>
      <c r="D33">
        <f t="shared" si="0"/>
        <v>0.5</v>
      </c>
      <c r="E33" s="5">
        <v>2.6960000000000002</v>
      </c>
      <c r="F33" s="5">
        <v>3.5920000000000001</v>
      </c>
      <c r="I33">
        <v>1.74</v>
      </c>
      <c r="J33" s="2">
        <v>53.571150097465903</v>
      </c>
      <c r="K33">
        <v>3.74</v>
      </c>
      <c r="Q33">
        <v>36</v>
      </c>
      <c r="R33">
        <f t="shared" si="1"/>
        <v>35.36</v>
      </c>
    </row>
    <row r="34" spans="1:18" x14ac:dyDescent="0.2">
      <c r="A34" t="s">
        <v>62</v>
      </c>
      <c r="B34">
        <v>1</v>
      </c>
      <c r="C34">
        <v>2</v>
      </c>
      <c r="D34">
        <f t="shared" si="0"/>
        <v>1.5</v>
      </c>
      <c r="E34" s="5">
        <v>3.68</v>
      </c>
      <c r="F34" s="5">
        <v>3.67</v>
      </c>
      <c r="I34">
        <v>1.78</v>
      </c>
      <c r="J34" s="2">
        <v>54.654970760233901</v>
      </c>
      <c r="K34">
        <v>3.69</v>
      </c>
      <c r="Q34">
        <v>37</v>
      </c>
      <c r="R34">
        <f t="shared" si="1"/>
        <v>36.36</v>
      </c>
    </row>
    <row r="35" spans="1:18" x14ac:dyDescent="0.2">
      <c r="A35" t="s">
        <v>62</v>
      </c>
      <c r="B35">
        <v>2</v>
      </c>
      <c r="C35">
        <v>3</v>
      </c>
      <c r="D35">
        <f t="shared" si="0"/>
        <v>2.5</v>
      </c>
      <c r="E35" s="5">
        <v>4.6630000000000003</v>
      </c>
      <c r="F35" s="5">
        <v>3.6469999999999998</v>
      </c>
      <c r="I35">
        <v>1.83</v>
      </c>
      <c r="J35" s="2">
        <v>56.009746588694</v>
      </c>
      <c r="K35">
        <v>3.52</v>
      </c>
      <c r="Q35">
        <v>38</v>
      </c>
      <c r="R35">
        <f t="shared" si="1"/>
        <v>37.36</v>
      </c>
    </row>
    <row r="36" spans="1:18" x14ac:dyDescent="0.2">
      <c r="A36" t="s">
        <v>62</v>
      </c>
      <c r="B36">
        <v>3</v>
      </c>
      <c r="C36">
        <v>4</v>
      </c>
      <c r="D36">
        <f t="shared" si="0"/>
        <v>3.5</v>
      </c>
      <c r="E36" s="5">
        <v>5.6470000000000002</v>
      </c>
      <c r="F36" s="5">
        <v>4.0449999999999999</v>
      </c>
      <c r="Q36">
        <v>39</v>
      </c>
      <c r="R36">
        <f t="shared" si="1"/>
        <v>38.36</v>
      </c>
    </row>
    <row r="37" spans="1:18" x14ac:dyDescent="0.2">
      <c r="A37" t="s">
        <v>62</v>
      </c>
      <c r="B37">
        <v>4</v>
      </c>
      <c r="C37">
        <v>5</v>
      </c>
      <c r="D37">
        <f t="shared" si="0"/>
        <v>4.5</v>
      </c>
      <c r="E37" s="5">
        <v>6.63</v>
      </c>
      <c r="F37" s="5">
        <v>3.86</v>
      </c>
      <c r="Q37">
        <v>40</v>
      </c>
      <c r="R37">
        <f t="shared" si="1"/>
        <v>39.36</v>
      </c>
    </row>
    <row r="38" spans="1:18" x14ac:dyDescent="0.2">
      <c r="A38" t="s">
        <v>62</v>
      </c>
      <c r="B38">
        <v>5</v>
      </c>
      <c r="C38">
        <v>6</v>
      </c>
      <c r="D38">
        <f t="shared" si="0"/>
        <v>5.5</v>
      </c>
      <c r="E38" s="5">
        <v>7.7190000000000003</v>
      </c>
      <c r="F38" s="5">
        <v>3.8109999999999999</v>
      </c>
      <c r="Q38">
        <v>41</v>
      </c>
      <c r="R38">
        <f t="shared" si="1"/>
        <v>40.36</v>
      </c>
    </row>
    <row r="39" spans="1:18" x14ac:dyDescent="0.2">
      <c r="A39" t="s">
        <v>62</v>
      </c>
      <c r="B39">
        <v>6</v>
      </c>
      <c r="C39">
        <v>7</v>
      </c>
      <c r="D39">
        <f t="shared" si="0"/>
        <v>6.5</v>
      </c>
      <c r="E39" s="5">
        <v>8.9130000000000003</v>
      </c>
      <c r="F39" s="5">
        <v>3.86</v>
      </c>
      <c r="Q39">
        <v>42</v>
      </c>
      <c r="R39">
        <f t="shared" si="1"/>
        <v>41.36</v>
      </c>
    </row>
    <row r="40" spans="1:18" x14ac:dyDescent="0.2">
      <c r="A40" t="s">
        <v>62</v>
      </c>
      <c r="B40">
        <v>7</v>
      </c>
      <c r="C40">
        <v>8</v>
      </c>
      <c r="D40">
        <f t="shared" si="0"/>
        <v>7.5</v>
      </c>
      <c r="E40" s="5">
        <v>10.106</v>
      </c>
      <c r="F40" s="5">
        <v>3.8969999999999998</v>
      </c>
      <c r="Q40">
        <v>43</v>
      </c>
      <c r="R40">
        <f t="shared" si="1"/>
        <v>42.36</v>
      </c>
    </row>
    <row r="41" spans="1:18" x14ac:dyDescent="0.2">
      <c r="A41" t="s">
        <v>62</v>
      </c>
      <c r="B41">
        <v>8</v>
      </c>
      <c r="C41">
        <v>9</v>
      </c>
      <c r="D41">
        <f t="shared" si="0"/>
        <v>8.5</v>
      </c>
      <c r="E41" s="5">
        <v>11.3</v>
      </c>
      <c r="F41" s="5">
        <v>4.0410000000000004</v>
      </c>
      <c r="Q41">
        <v>44</v>
      </c>
      <c r="R41">
        <f t="shared" si="1"/>
        <v>43.36</v>
      </c>
    </row>
    <row r="42" spans="1:18" x14ac:dyDescent="0.2">
      <c r="A42" t="s">
        <v>62</v>
      </c>
      <c r="B42">
        <v>9</v>
      </c>
      <c r="C42">
        <v>10</v>
      </c>
      <c r="D42">
        <f t="shared" si="0"/>
        <v>9.5</v>
      </c>
      <c r="E42" s="5">
        <v>12.494</v>
      </c>
      <c r="F42" s="5">
        <v>4.2949999999999999</v>
      </c>
      <c r="Q42">
        <v>45</v>
      </c>
      <c r="R42">
        <f t="shared" si="1"/>
        <v>44.36</v>
      </c>
    </row>
    <row r="43" spans="1:18" x14ac:dyDescent="0.2">
      <c r="A43" t="s">
        <v>62</v>
      </c>
      <c r="B43">
        <v>10</v>
      </c>
      <c r="C43">
        <v>11</v>
      </c>
      <c r="D43">
        <f t="shared" si="0"/>
        <v>10.5</v>
      </c>
      <c r="E43" s="5">
        <v>13.188000000000001</v>
      </c>
      <c r="F43" s="5">
        <v>4.34</v>
      </c>
      <c r="Q43">
        <v>46</v>
      </c>
      <c r="R43">
        <f t="shared" si="1"/>
        <v>45.36</v>
      </c>
    </row>
    <row r="44" spans="1:18" x14ac:dyDescent="0.2">
      <c r="A44" t="s">
        <v>62</v>
      </c>
      <c r="B44">
        <v>11</v>
      </c>
      <c r="C44">
        <v>12</v>
      </c>
      <c r="D44">
        <f t="shared" si="0"/>
        <v>11.5</v>
      </c>
      <c r="E44" s="5">
        <v>13.384</v>
      </c>
      <c r="F44" s="5">
        <v>4.2990000000000004</v>
      </c>
      <c r="Q44">
        <v>47</v>
      </c>
      <c r="R44">
        <f t="shared" si="1"/>
        <v>46.36</v>
      </c>
    </row>
    <row r="45" spans="1:18" x14ac:dyDescent="0.2">
      <c r="A45" t="s">
        <v>62</v>
      </c>
      <c r="B45">
        <v>12</v>
      </c>
      <c r="C45">
        <v>13</v>
      </c>
      <c r="D45">
        <f t="shared" si="0"/>
        <v>12.5</v>
      </c>
      <c r="E45" s="5">
        <v>13.58</v>
      </c>
      <c r="F45" s="5">
        <v>4.2910000000000004</v>
      </c>
      <c r="Q45">
        <v>48</v>
      </c>
      <c r="R45">
        <f t="shared" si="1"/>
        <v>47.36</v>
      </c>
    </row>
    <row r="46" spans="1:18" x14ac:dyDescent="0.2">
      <c r="A46" t="s">
        <v>62</v>
      </c>
      <c r="B46">
        <v>13</v>
      </c>
      <c r="C46">
        <v>14</v>
      </c>
      <c r="D46">
        <f t="shared" si="0"/>
        <v>13.5</v>
      </c>
      <c r="E46" s="5">
        <v>13.776</v>
      </c>
      <c r="F46" s="5">
        <v>4.03</v>
      </c>
      <c r="Q46">
        <v>49</v>
      </c>
      <c r="R46">
        <f t="shared" si="1"/>
        <v>48.36</v>
      </c>
    </row>
    <row r="47" spans="1:18" x14ac:dyDescent="0.2">
      <c r="A47" t="s">
        <v>62</v>
      </c>
      <c r="B47">
        <v>14</v>
      </c>
      <c r="C47">
        <v>15</v>
      </c>
      <c r="D47">
        <f t="shared" si="0"/>
        <v>14.5</v>
      </c>
      <c r="E47" s="5">
        <v>13.972</v>
      </c>
      <c r="F47" s="5">
        <v>4.0430000000000001</v>
      </c>
      <c r="Q47">
        <v>50</v>
      </c>
      <c r="R47">
        <f t="shared" si="1"/>
        <v>49.36</v>
      </c>
    </row>
    <row r="48" spans="1:18" x14ac:dyDescent="0.2">
      <c r="A48" t="s">
        <v>62</v>
      </c>
      <c r="B48">
        <v>15</v>
      </c>
      <c r="C48">
        <v>16</v>
      </c>
      <c r="D48">
        <f t="shared" si="0"/>
        <v>15.5</v>
      </c>
      <c r="E48" s="5">
        <v>15.951000000000001</v>
      </c>
      <c r="F48" s="5">
        <v>3.992</v>
      </c>
    </row>
    <row r="49" spans="1:6" x14ac:dyDescent="0.2">
      <c r="A49" t="s">
        <v>62</v>
      </c>
      <c r="B49">
        <v>16</v>
      </c>
      <c r="C49">
        <v>17</v>
      </c>
      <c r="D49">
        <f t="shared" si="0"/>
        <v>16.5</v>
      </c>
      <c r="E49" s="5">
        <v>19.712</v>
      </c>
      <c r="F49" s="5">
        <v>3.992</v>
      </c>
    </row>
    <row r="50" spans="1:6" x14ac:dyDescent="0.2">
      <c r="A50" t="s">
        <v>62</v>
      </c>
      <c r="B50">
        <v>17</v>
      </c>
      <c r="C50">
        <v>18</v>
      </c>
      <c r="D50">
        <f t="shared" si="0"/>
        <v>17.5</v>
      </c>
      <c r="E50" s="5">
        <v>23.474</v>
      </c>
      <c r="F50" s="5">
        <v>4.0149999999999997</v>
      </c>
    </row>
    <row r="51" spans="1:6" x14ac:dyDescent="0.2">
      <c r="A51" t="s">
        <v>62</v>
      </c>
      <c r="B51">
        <v>19</v>
      </c>
      <c r="C51">
        <v>20</v>
      </c>
      <c r="D51">
        <f t="shared" si="0"/>
        <v>19.5</v>
      </c>
      <c r="E51" s="5">
        <v>30.997</v>
      </c>
      <c r="F51" s="5">
        <v>4.0069999999999997</v>
      </c>
    </row>
    <row r="52" spans="1:6" x14ac:dyDescent="0.2">
      <c r="A52" t="s">
        <v>62</v>
      </c>
      <c r="B52">
        <v>20</v>
      </c>
      <c r="C52">
        <v>21</v>
      </c>
      <c r="D52">
        <f t="shared" si="0"/>
        <v>20.5</v>
      </c>
      <c r="E52" s="5">
        <v>33.576999999999998</v>
      </c>
      <c r="F52" s="5">
        <v>4.3239999999999998</v>
      </c>
    </row>
    <row r="53" spans="1:6" x14ac:dyDescent="0.2">
      <c r="A53" t="s">
        <v>62</v>
      </c>
      <c r="B53">
        <v>21</v>
      </c>
      <c r="C53">
        <v>22</v>
      </c>
      <c r="D53">
        <f t="shared" si="0"/>
        <v>21.5</v>
      </c>
      <c r="E53" s="5">
        <v>34.976999999999997</v>
      </c>
      <c r="F53" s="5">
        <v>4.0579999999999998</v>
      </c>
    </row>
    <row r="54" spans="1:6" x14ac:dyDescent="0.2">
      <c r="A54" t="s">
        <v>62</v>
      </c>
      <c r="B54">
        <v>22</v>
      </c>
      <c r="C54">
        <v>23</v>
      </c>
      <c r="D54">
        <f t="shared" si="0"/>
        <v>22.5</v>
      </c>
      <c r="E54" s="5">
        <v>36.377000000000002</v>
      </c>
      <c r="F54" s="5">
        <v>4.0709999999999997</v>
      </c>
    </row>
    <row r="55" spans="1:6" x14ac:dyDescent="0.2">
      <c r="A55" t="s">
        <v>62</v>
      </c>
      <c r="B55">
        <v>23</v>
      </c>
      <c r="C55">
        <v>24</v>
      </c>
      <c r="D55">
        <f t="shared" si="0"/>
        <v>23.5</v>
      </c>
      <c r="E55" s="5">
        <v>37.777000000000001</v>
      </c>
      <c r="F55" s="5">
        <v>3.7519999999999998</v>
      </c>
    </row>
    <row r="56" spans="1:6" x14ac:dyDescent="0.2">
      <c r="A56" t="s">
        <v>62</v>
      </c>
      <c r="B56">
        <v>24</v>
      </c>
      <c r="C56">
        <v>25</v>
      </c>
      <c r="D56">
        <f t="shared" si="0"/>
        <v>24.5</v>
      </c>
      <c r="E56" s="5">
        <v>39.177</v>
      </c>
      <c r="F56" s="5">
        <v>4.0270000000000001</v>
      </c>
    </row>
    <row r="57" spans="1:6" x14ac:dyDescent="0.2">
      <c r="A57" t="s">
        <v>62</v>
      </c>
      <c r="B57">
        <v>25</v>
      </c>
      <c r="C57">
        <v>26</v>
      </c>
      <c r="D57">
        <f t="shared" si="0"/>
        <v>25.5</v>
      </c>
      <c r="E57" s="5">
        <v>40.125</v>
      </c>
      <c r="F57" s="5">
        <v>3.81</v>
      </c>
    </row>
    <row r="58" spans="1:6" x14ac:dyDescent="0.2">
      <c r="A58" t="s">
        <v>62</v>
      </c>
      <c r="B58">
        <v>26</v>
      </c>
      <c r="C58">
        <v>27</v>
      </c>
      <c r="D58">
        <f t="shared" si="0"/>
        <v>26.5</v>
      </c>
      <c r="E58" s="5">
        <v>40.621000000000002</v>
      </c>
      <c r="F58" s="5">
        <v>3.8279999999999998</v>
      </c>
    </row>
    <row r="59" spans="1:6" x14ac:dyDescent="0.2">
      <c r="A59" t="s">
        <v>62</v>
      </c>
      <c r="B59">
        <v>27</v>
      </c>
      <c r="C59">
        <v>28</v>
      </c>
      <c r="D59">
        <f t="shared" si="0"/>
        <v>27.5</v>
      </c>
      <c r="E59" s="5">
        <v>41.116999999999997</v>
      </c>
      <c r="F59" s="5">
        <v>3.8</v>
      </c>
    </row>
    <row r="60" spans="1:6" x14ac:dyDescent="0.2">
      <c r="A60" t="s">
        <v>62</v>
      </c>
      <c r="B60">
        <v>28</v>
      </c>
      <c r="C60">
        <v>29</v>
      </c>
      <c r="D60">
        <f t="shared" si="0"/>
        <v>28.5</v>
      </c>
      <c r="E60" s="5">
        <v>41.613</v>
      </c>
      <c r="F60" s="5">
        <v>3.7290000000000001</v>
      </c>
    </row>
    <row r="61" spans="1:6" x14ac:dyDescent="0.2">
      <c r="A61" t="s">
        <v>62</v>
      </c>
      <c r="B61">
        <v>29</v>
      </c>
      <c r="C61">
        <v>30</v>
      </c>
      <c r="D61">
        <f t="shared" si="0"/>
        <v>29.5</v>
      </c>
      <c r="E61" s="5">
        <v>42.109000000000002</v>
      </c>
      <c r="F61" s="5">
        <v>3.782</v>
      </c>
    </row>
    <row r="62" spans="1:6" x14ac:dyDescent="0.2">
      <c r="A62" t="s">
        <v>62</v>
      </c>
      <c r="B62">
        <v>30</v>
      </c>
      <c r="C62">
        <v>31</v>
      </c>
      <c r="D62">
        <f t="shared" si="0"/>
        <v>30.5</v>
      </c>
      <c r="E62" s="5">
        <v>42.523000000000003</v>
      </c>
      <c r="F62" s="5">
        <v>3.7679999999999998</v>
      </c>
    </row>
    <row r="63" spans="1:6" x14ac:dyDescent="0.2">
      <c r="A63" t="s">
        <v>62</v>
      </c>
      <c r="B63">
        <v>31</v>
      </c>
      <c r="C63">
        <v>32</v>
      </c>
      <c r="D63">
        <f t="shared" si="0"/>
        <v>31.5</v>
      </c>
      <c r="E63" s="5">
        <v>42.856000000000002</v>
      </c>
      <c r="F63" s="5">
        <v>3.9209999999999998</v>
      </c>
    </row>
    <row r="64" spans="1:6" x14ac:dyDescent="0.2">
      <c r="A64" t="s">
        <v>62</v>
      </c>
      <c r="B64">
        <v>32</v>
      </c>
      <c r="C64">
        <v>33</v>
      </c>
      <c r="D64">
        <f t="shared" si="0"/>
        <v>32.5</v>
      </c>
      <c r="E64" s="5">
        <v>43.188000000000002</v>
      </c>
      <c r="F64" s="5">
        <v>3.782</v>
      </c>
    </row>
    <row r="65" spans="1:7" x14ac:dyDescent="0.2">
      <c r="A65" t="s">
        <v>62</v>
      </c>
      <c r="B65">
        <v>33</v>
      </c>
      <c r="C65">
        <v>34</v>
      </c>
      <c r="D65">
        <f t="shared" si="0"/>
        <v>33.5</v>
      </c>
      <c r="E65" s="5">
        <v>43.521000000000001</v>
      </c>
      <c r="F65" s="5">
        <v>3.9359999999999999</v>
      </c>
    </row>
    <row r="66" spans="1:7" x14ac:dyDescent="0.2">
      <c r="A66" t="s">
        <v>62</v>
      </c>
      <c r="B66">
        <v>34</v>
      </c>
      <c r="C66">
        <v>35</v>
      </c>
      <c r="D66">
        <f t="shared" si="0"/>
        <v>34.5</v>
      </c>
      <c r="E66" s="5">
        <v>43.853000000000002</v>
      </c>
      <c r="F66" s="5">
        <v>3.8759999999999999</v>
      </c>
    </row>
    <row r="67" spans="1:7" x14ac:dyDescent="0.2">
      <c r="A67" t="s">
        <v>62</v>
      </c>
      <c r="B67">
        <v>35</v>
      </c>
      <c r="C67">
        <v>36</v>
      </c>
      <c r="D67">
        <f t="shared" ref="D67:D86" si="3">AVERAGE(B67:C67)</f>
        <v>35.5</v>
      </c>
      <c r="E67" s="5">
        <v>44.185000000000002</v>
      </c>
      <c r="F67" s="5">
        <v>4.6100000000000003</v>
      </c>
    </row>
    <row r="68" spans="1:7" x14ac:dyDescent="0.2">
      <c r="A68" t="s">
        <v>62</v>
      </c>
      <c r="B68">
        <v>36</v>
      </c>
      <c r="C68">
        <v>37</v>
      </c>
      <c r="D68">
        <f t="shared" si="3"/>
        <v>36.5</v>
      </c>
      <c r="E68" s="5">
        <v>44.517000000000003</v>
      </c>
      <c r="F68" s="5">
        <v>3.9580000000000002</v>
      </c>
    </row>
    <row r="69" spans="1:7" x14ac:dyDescent="0.2">
      <c r="A69" t="s">
        <v>63</v>
      </c>
      <c r="B69">
        <v>0</v>
      </c>
      <c r="C69">
        <v>1</v>
      </c>
      <c r="D69">
        <f t="shared" si="3"/>
        <v>0.5</v>
      </c>
      <c r="E69">
        <v>4.47</v>
      </c>
      <c r="F69" s="5">
        <v>3.649</v>
      </c>
    </row>
    <row r="70" spans="1:7" x14ac:dyDescent="0.2">
      <c r="A70" t="s">
        <v>63</v>
      </c>
      <c r="B70">
        <v>1</v>
      </c>
      <c r="C70">
        <v>2</v>
      </c>
      <c r="D70">
        <f t="shared" si="3"/>
        <v>1.5</v>
      </c>
      <c r="E70">
        <v>5.35</v>
      </c>
      <c r="F70" s="5">
        <f>AVERAGE(3.773,3.73)</f>
        <v>3.7515000000000001</v>
      </c>
      <c r="G70" s="5">
        <f>STDEV(3.773,3.73)</f>
        <v>3.0405591591021647E-2</v>
      </c>
    </row>
    <row r="71" spans="1:7" x14ac:dyDescent="0.2">
      <c r="A71" t="s">
        <v>63</v>
      </c>
      <c r="B71">
        <v>2</v>
      </c>
      <c r="C71">
        <v>3</v>
      </c>
      <c r="D71">
        <f t="shared" si="3"/>
        <v>2.5</v>
      </c>
      <c r="E71">
        <v>6.23</v>
      </c>
      <c r="F71" s="5">
        <v>3.6389999999999998</v>
      </c>
    </row>
    <row r="72" spans="1:7" x14ac:dyDescent="0.2">
      <c r="A72" t="s">
        <v>63</v>
      </c>
      <c r="B72">
        <v>3</v>
      </c>
      <c r="C72">
        <v>4</v>
      </c>
      <c r="D72">
        <f t="shared" si="3"/>
        <v>3.5</v>
      </c>
      <c r="E72">
        <v>6.88</v>
      </c>
      <c r="F72" s="5">
        <v>4.0330000000000004</v>
      </c>
    </row>
    <row r="73" spans="1:7" x14ac:dyDescent="0.2">
      <c r="A73" t="s">
        <v>63</v>
      </c>
      <c r="B73">
        <v>4</v>
      </c>
      <c r="C73">
        <v>5</v>
      </c>
      <c r="D73">
        <f t="shared" si="3"/>
        <v>4.5</v>
      </c>
      <c r="E73">
        <v>7.32</v>
      </c>
      <c r="F73" s="5">
        <v>3.5529999999999999</v>
      </c>
    </row>
    <row r="74" spans="1:7" x14ac:dyDescent="0.2">
      <c r="A74" t="s">
        <v>63</v>
      </c>
      <c r="B74">
        <v>5</v>
      </c>
      <c r="C74">
        <v>6</v>
      </c>
      <c r="D74">
        <f t="shared" si="3"/>
        <v>5.5</v>
      </c>
      <c r="E74">
        <v>7.75</v>
      </c>
      <c r="F74" s="5">
        <v>3.7269999999999999</v>
      </c>
    </row>
    <row r="75" spans="1:7" x14ac:dyDescent="0.2">
      <c r="A75" t="s">
        <v>63</v>
      </c>
      <c r="B75">
        <v>7</v>
      </c>
      <c r="C75">
        <v>8</v>
      </c>
      <c r="D75">
        <f t="shared" si="3"/>
        <v>7.5</v>
      </c>
      <c r="E75">
        <v>8.07</v>
      </c>
      <c r="F75" s="5">
        <v>3.871</v>
      </c>
    </row>
    <row r="76" spans="1:7" x14ac:dyDescent="0.2">
      <c r="A76" t="s">
        <v>63</v>
      </c>
      <c r="B76">
        <v>8</v>
      </c>
      <c r="C76">
        <v>9</v>
      </c>
      <c r="D76">
        <f t="shared" si="3"/>
        <v>8.5</v>
      </c>
      <c r="E76">
        <v>8.1300000000000008</v>
      </c>
      <c r="F76" s="5">
        <v>3.81</v>
      </c>
    </row>
    <row r="77" spans="1:7" x14ac:dyDescent="0.2">
      <c r="A77" t="s">
        <v>63</v>
      </c>
      <c r="B77">
        <v>10</v>
      </c>
      <c r="C77">
        <v>11</v>
      </c>
      <c r="D77">
        <f t="shared" si="3"/>
        <v>10.5</v>
      </c>
      <c r="E77">
        <v>8.26</v>
      </c>
      <c r="F77" s="5">
        <v>3.7149999999999999</v>
      </c>
    </row>
    <row r="78" spans="1:7" x14ac:dyDescent="0.2">
      <c r="A78" t="s">
        <v>63</v>
      </c>
      <c r="B78">
        <v>11</v>
      </c>
      <c r="C78">
        <v>12</v>
      </c>
      <c r="D78">
        <f t="shared" si="3"/>
        <v>11.5</v>
      </c>
      <c r="E78">
        <v>8.33</v>
      </c>
      <c r="F78" s="5">
        <v>3.996</v>
      </c>
    </row>
    <row r="79" spans="1:7" x14ac:dyDescent="0.2">
      <c r="A79" t="s">
        <v>63</v>
      </c>
      <c r="B79">
        <v>14</v>
      </c>
      <c r="C79">
        <v>15</v>
      </c>
      <c r="D79">
        <f t="shared" si="3"/>
        <v>14.5</v>
      </c>
      <c r="E79">
        <v>10.88</v>
      </c>
      <c r="F79" s="5">
        <v>3.726</v>
      </c>
    </row>
    <row r="80" spans="1:7" x14ac:dyDescent="0.2">
      <c r="A80" t="s">
        <v>63</v>
      </c>
      <c r="B80">
        <v>19</v>
      </c>
      <c r="C80">
        <v>20</v>
      </c>
      <c r="D80">
        <f t="shared" si="3"/>
        <v>19.5</v>
      </c>
      <c r="E80">
        <v>12.34</v>
      </c>
      <c r="F80" s="5">
        <v>3.9</v>
      </c>
    </row>
    <row r="81" spans="1:7" x14ac:dyDescent="0.2">
      <c r="A81" t="s">
        <v>63</v>
      </c>
      <c r="B81">
        <v>20</v>
      </c>
      <c r="C81">
        <v>21</v>
      </c>
      <c r="D81">
        <f t="shared" si="3"/>
        <v>20.5</v>
      </c>
      <c r="E81">
        <v>12.57</v>
      </c>
      <c r="F81" s="5">
        <v>3.9689999999999999</v>
      </c>
    </row>
    <row r="82" spans="1:7" x14ac:dyDescent="0.2">
      <c r="A82" t="s">
        <v>63</v>
      </c>
      <c r="B82">
        <v>21</v>
      </c>
      <c r="C82">
        <v>22</v>
      </c>
      <c r="D82">
        <f t="shared" si="3"/>
        <v>21.5</v>
      </c>
      <c r="E82">
        <v>14.71</v>
      </c>
      <c r="F82" s="5">
        <f>AVERAGE(3.825,4.077)</f>
        <v>3.9510000000000001</v>
      </c>
      <c r="G82" s="5">
        <f>STDEV(3.825,4.077)</f>
        <v>0.17819090885900982</v>
      </c>
    </row>
    <row r="83" spans="1:7" x14ac:dyDescent="0.2">
      <c r="A83" t="s">
        <v>63</v>
      </c>
      <c r="B83">
        <v>32</v>
      </c>
      <c r="C83">
        <v>33</v>
      </c>
      <c r="D83">
        <f t="shared" si="3"/>
        <v>32.5</v>
      </c>
      <c r="E83">
        <v>41.15</v>
      </c>
      <c r="F83" s="5">
        <v>4.1159999999999997</v>
      </c>
    </row>
    <row r="84" spans="1:7" x14ac:dyDescent="0.2">
      <c r="A84" t="s">
        <v>63</v>
      </c>
      <c r="B84">
        <v>33</v>
      </c>
      <c r="C84">
        <v>34</v>
      </c>
      <c r="D84">
        <f t="shared" si="3"/>
        <v>33.5</v>
      </c>
      <c r="E84">
        <v>41.52</v>
      </c>
      <c r="F84" s="5">
        <v>4.1619999999999999</v>
      </c>
    </row>
    <row r="85" spans="1:7" x14ac:dyDescent="0.2">
      <c r="A85" t="s">
        <v>63</v>
      </c>
      <c r="B85">
        <v>34</v>
      </c>
      <c r="C85">
        <v>35</v>
      </c>
      <c r="D85">
        <f t="shared" si="3"/>
        <v>34.5</v>
      </c>
      <c r="E85">
        <v>41.79</v>
      </c>
      <c r="F85" s="5">
        <f>AVERAGE(4.127,4.137)</f>
        <v>4.1319999999999997</v>
      </c>
      <c r="G85" s="5">
        <f>STDEV(4.127,4.137)</f>
        <v>7.0710678118653244E-3</v>
      </c>
    </row>
    <row r="86" spans="1:7" x14ac:dyDescent="0.2">
      <c r="A86" t="s">
        <v>63</v>
      </c>
      <c r="B86">
        <v>35</v>
      </c>
      <c r="C86">
        <v>36</v>
      </c>
      <c r="D86">
        <f t="shared" si="3"/>
        <v>35.5</v>
      </c>
      <c r="E86">
        <v>42.07</v>
      </c>
      <c r="F86" s="5">
        <v>4.2149999999999999</v>
      </c>
    </row>
    <row r="87" spans="1:7" x14ac:dyDescent="0.2">
      <c r="A87" t="s">
        <v>64</v>
      </c>
      <c r="B87">
        <v>0</v>
      </c>
      <c r="C87">
        <v>1</v>
      </c>
      <c r="D87">
        <f t="shared" ref="D87:D105" si="4">AVERAGE(B87,C87)</f>
        <v>0.5</v>
      </c>
      <c r="E87" s="5">
        <v>2.6280000000000001</v>
      </c>
      <c r="F87" s="5">
        <v>3.69</v>
      </c>
    </row>
    <row r="88" spans="1:7" x14ac:dyDescent="0.2">
      <c r="A88" t="s">
        <v>64</v>
      </c>
      <c r="B88">
        <v>1</v>
      </c>
      <c r="C88">
        <v>2</v>
      </c>
      <c r="D88">
        <f t="shared" si="4"/>
        <v>1.5</v>
      </c>
      <c r="E88" s="5">
        <v>3.4079999999999999</v>
      </c>
      <c r="F88" s="5">
        <v>3.6869999999999998</v>
      </c>
    </row>
    <row r="89" spans="1:7" x14ac:dyDescent="0.2">
      <c r="A89" t="s">
        <v>64</v>
      </c>
      <c r="B89">
        <v>4</v>
      </c>
      <c r="C89">
        <v>5</v>
      </c>
      <c r="D89">
        <f t="shared" si="4"/>
        <v>4.5</v>
      </c>
      <c r="E89" s="5">
        <v>5.86</v>
      </c>
      <c r="F89" s="5">
        <v>3.7210000000000001</v>
      </c>
    </row>
    <row r="90" spans="1:7" x14ac:dyDescent="0.2">
      <c r="A90" t="s">
        <v>64</v>
      </c>
      <c r="B90">
        <v>6</v>
      </c>
      <c r="C90">
        <v>7</v>
      </c>
      <c r="D90">
        <f t="shared" si="4"/>
        <v>6.5</v>
      </c>
      <c r="E90" s="5">
        <v>7.3680000000000003</v>
      </c>
      <c r="F90" s="5">
        <v>3.762</v>
      </c>
    </row>
    <row r="91" spans="1:7" x14ac:dyDescent="0.2">
      <c r="A91" t="s">
        <v>64</v>
      </c>
      <c r="B91">
        <v>8</v>
      </c>
      <c r="C91">
        <v>9</v>
      </c>
      <c r="D91">
        <f t="shared" si="4"/>
        <v>8.5</v>
      </c>
      <c r="E91" s="5">
        <v>8.3800000000000008</v>
      </c>
      <c r="F91" s="5">
        <v>3.78</v>
      </c>
    </row>
    <row r="92" spans="1:7" x14ac:dyDescent="0.2">
      <c r="A92" t="s">
        <v>64</v>
      </c>
      <c r="B92">
        <v>10</v>
      </c>
      <c r="C92">
        <v>11</v>
      </c>
      <c r="D92">
        <f t="shared" si="4"/>
        <v>10.5</v>
      </c>
      <c r="E92" s="5">
        <v>9.3580000000000005</v>
      </c>
      <c r="F92" s="5">
        <v>3.915</v>
      </c>
    </row>
    <row r="93" spans="1:7" x14ac:dyDescent="0.2">
      <c r="A93" t="s">
        <v>64</v>
      </c>
      <c r="B93">
        <v>12</v>
      </c>
      <c r="C93">
        <v>13</v>
      </c>
      <c r="D93">
        <f t="shared" si="4"/>
        <v>12.5</v>
      </c>
      <c r="E93" s="5">
        <v>10.388</v>
      </c>
      <c r="F93" s="5">
        <v>3.99</v>
      </c>
    </row>
    <row r="94" spans="1:7" x14ac:dyDescent="0.2">
      <c r="A94" t="s">
        <v>64</v>
      </c>
      <c r="B94">
        <v>14</v>
      </c>
      <c r="C94">
        <v>15</v>
      </c>
      <c r="D94">
        <f t="shared" si="4"/>
        <v>14.5</v>
      </c>
      <c r="E94" s="5">
        <v>11.564</v>
      </c>
      <c r="F94" s="5">
        <v>4.0940000000000003</v>
      </c>
    </row>
    <row r="95" spans="1:7" x14ac:dyDescent="0.2">
      <c r="A95" t="s">
        <v>64</v>
      </c>
      <c r="B95">
        <v>16</v>
      </c>
      <c r="C95">
        <v>17</v>
      </c>
      <c r="D95">
        <f t="shared" si="4"/>
        <v>16.5</v>
      </c>
      <c r="E95" s="5">
        <v>12.31</v>
      </c>
      <c r="F95" s="5">
        <v>3.9220000000000002</v>
      </c>
    </row>
    <row r="96" spans="1:7" x14ac:dyDescent="0.2">
      <c r="A96" t="s">
        <v>64</v>
      </c>
      <c r="B96">
        <v>18</v>
      </c>
      <c r="C96">
        <v>19</v>
      </c>
      <c r="D96">
        <f t="shared" si="4"/>
        <v>18.5</v>
      </c>
      <c r="E96" s="5">
        <v>12.802</v>
      </c>
      <c r="F96" s="5">
        <v>4.0369999999999999</v>
      </c>
    </row>
    <row r="97" spans="1:6" x14ac:dyDescent="0.2">
      <c r="A97" t="s">
        <v>64</v>
      </c>
      <c r="B97">
        <v>20</v>
      </c>
      <c r="C97">
        <v>21</v>
      </c>
      <c r="D97">
        <f t="shared" si="4"/>
        <v>20.5</v>
      </c>
      <c r="E97" s="5">
        <v>13.01</v>
      </c>
      <c r="F97" s="5">
        <v>3.9689999999999999</v>
      </c>
    </row>
    <row r="98" spans="1:6" x14ac:dyDescent="0.2">
      <c r="A98" t="s">
        <v>64</v>
      </c>
      <c r="B98">
        <v>22</v>
      </c>
      <c r="C98">
        <v>23</v>
      </c>
      <c r="D98">
        <f t="shared" si="4"/>
        <v>22.5</v>
      </c>
      <c r="E98" s="5">
        <v>13.162000000000001</v>
      </c>
      <c r="F98" s="5">
        <v>3.83</v>
      </c>
    </row>
    <row r="99" spans="1:6" x14ac:dyDescent="0.2">
      <c r="A99" t="s">
        <v>64</v>
      </c>
      <c r="B99">
        <v>23</v>
      </c>
      <c r="C99">
        <v>24</v>
      </c>
      <c r="D99">
        <f t="shared" si="4"/>
        <v>23.5</v>
      </c>
      <c r="E99" s="5">
        <v>13.226000000000001</v>
      </c>
      <c r="F99" s="5">
        <v>4.0860000000000003</v>
      </c>
    </row>
    <row r="100" spans="1:6" x14ac:dyDescent="0.2">
      <c r="A100" t="s">
        <v>64</v>
      </c>
      <c r="B100">
        <v>24</v>
      </c>
      <c r="C100">
        <v>25</v>
      </c>
      <c r="D100">
        <f t="shared" si="4"/>
        <v>24.5</v>
      </c>
      <c r="E100" s="5">
        <v>13.352</v>
      </c>
      <c r="F100" s="5">
        <v>3.847</v>
      </c>
    </row>
    <row r="101" spans="1:6" x14ac:dyDescent="0.2">
      <c r="A101" t="s">
        <v>64</v>
      </c>
      <c r="B101">
        <v>25</v>
      </c>
      <c r="C101">
        <v>26</v>
      </c>
      <c r="D101">
        <f t="shared" si="4"/>
        <v>25.5</v>
      </c>
      <c r="E101" s="5">
        <v>13.522</v>
      </c>
      <c r="F101" s="5">
        <v>4.133</v>
      </c>
    </row>
    <row r="102" spans="1:6" x14ac:dyDescent="0.2">
      <c r="A102" t="s">
        <v>64</v>
      </c>
      <c r="B102">
        <v>26</v>
      </c>
      <c r="C102">
        <v>27</v>
      </c>
      <c r="D102">
        <f t="shared" si="4"/>
        <v>26.5</v>
      </c>
      <c r="E102" s="5">
        <v>13.698</v>
      </c>
      <c r="F102" s="5">
        <v>4.07</v>
      </c>
    </row>
    <row r="103" spans="1:6" x14ac:dyDescent="0.2">
      <c r="A103" t="s">
        <v>64</v>
      </c>
      <c r="B103">
        <v>28</v>
      </c>
      <c r="C103">
        <v>29</v>
      </c>
      <c r="D103">
        <f t="shared" si="4"/>
        <v>28.5</v>
      </c>
      <c r="E103" s="5">
        <v>21.905999999999999</v>
      </c>
      <c r="F103" s="5">
        <v>3.9249999999999998</v>
      </c>
    </row>
    <row r="104" spans="1:6" x14ac:dyDescent="0.2">
      <c r="A104" t="s">
        <v>64</v>
      </c>
      <c r="B104">
        <v>29</v>
      </c>
      <c r="C104">
        <v>30</v>
      </c>
      <c r="D104">
        <f t="shared" si="4"/>
        <v>29.5</v>
      </c>
      <c r="E104" s="5">
        <v>27.321999999999999</v>
      </c>
      <c r="F104" s="5">
        <v>4.2619999999999996</v>
      </c>
    </row>
    <row r="105" spans="1:6" x14ac:dyDescent="0.2">
      <c r="A105" t="s">
        <v>64</v>
      </c>
      <c r="B105">
        <v>30</v>
      </c>
      <c r="C105">
        <v>31</v>
      </c>
      <c r="D105">
        <f t="shared" si="4"/>
        <v>30.5</v>
      </c>
      <c r="E105" s="5">
        <v>30.3</v>
      </c>
      <c r="F105" s="5">
        <v>4.0759999999999996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91FDF-F534-BB40-BB00-716694F359FC}">
  <dimension ref="A1:R74"/>
  <sheetViews>
    <sheetView workbookViewId="0"/>
  </sheetViews>
  <sheetFormatPr baseColWidth="10" defaultRowHeight="16" x14ac:dyDescent="0.2"/>
  <cols>
    <col min="1" max="1" width="22.33203125" bestFit="1" customWidth="1"/>
    <col min="2" max="2" width="8.1640625" bestFit="1" customWidth="1"/>
    <col min="3" max="3" width="5.1640625" bestFit="1" customWidth="1"/>
    <col min="4" max="4" width="13.1640625" bestFit="1" customWidth="1"/>
    <col min="5" max="5" width="10.6640625" bestFit="1" customWidth="1"/>
    <col min="6" max="6" width="6.5" bestFit="1" customWidth="1"/>
    <col min="7" max="7" width="14.1640625" bestFit="1" customWidth="1"/>
    <col min="8" max="8" width="11.6640625" bestFit="1" customWidth="1"/>
    <col min="9" max="9" width="6.5" bestFit="1" customWidth="1"/>
    <col min="10" max="10" width="14.1640625" bestFit="1" customWidth="1"/>
    <col min="11" max="11" width="11.6640625" bestFit="1" customWidth="1"/>
    <col min="12" max="12" width="6.5" bestFit="1" customWidth="1"/>
  </cols>
  <sheetData>
    <row r="1" spans="1:18" x14ac:dyDescent="0.2">
      <c r="A1" s="1" t="s">
        <v>76</v>
      </c>
      <c r="N1" s="1" t="s">
        <v>150</v>
      </c>
    </row>
    <row r="2" spans="1:18" x14ac:dyDescent="0.2">
      <c r="A2" s="6" t="s">
        <v>67</v>
      </c>
      <c r="B2" s="6" t="s">
        <v>51</v>
      </c>
      <c r="C2" s="6" t="s">
        <v>68</v>
      </c>
      <c r="D2" s="11" t="s">
        <v>69</v>
      </c>
      <c r="E2" s="11" t="s">
        <v>70</v>
      </c>
      <c r="F2" s="12" t="s">
        <v>71</v>
      </c>
      <c r="G2" s="6" t="s">
        <v>72</v>
      </c>
      <c r="H2" s="11" t="s">
        <v>73</v>
      </c>
      <c r="I2" s="12" t="s">
        <v>71</v>
      </c>
      <c r="J2" s="6" t="s">
        <v>74</v>
      </c>
      <c r="K2" s="11" t="s">
        <v>75</v>
      </c>
      <c r="L2" s="12" t="s">
        <v>71</v>
      </c>
      <c r="N2" s="21" t="s">
        <v>151</v>
      </c>
    </row>
    <row r="3" spans="1:18" x14ac:dyDescent="0.2">
      <c r="A3" s="6">
        <v>1.5</v>
      </c>
      <c r="B3" s="6">
        <v>3.4079999999999999</v>
      </c>
      <c r="C3" s="8">
        <v>725</v>
      </c>
      <c r="D3" s="6">
        <v>0.5</v>
      </c>
      <c r="E3" s="9">
        <v>4.47</v>
      </c>
      <c r="F3" s="8">
        <v>12533</v>
      </c>
      <c r="G3" s="6">
        <v>0.5</v>
      </c>
      <c r="H3" s="6">
        <v>3.12</v>
      </c>
      <c r="I3" s="6">
        <v>7011</v>
      </c>
      <c r="J3" s="6">
        <v>0.5</v>
      </c>
      <c r="K3" s="10">
        <v>2</v>
      </c>
      <c r="L3" s="6">
        <v>11533</v>
      </c>
      <c r="N3" t="s">
        <v>152</v>
      </c>
      <c r="O3" t="s">
        <v>153</v>
      </c>
      <c r="P3" t="s">
        <v>154</v>
      </c>
      <c r="Q3" t="s">
        <v>155</v>
      </c>
      <c r="R3" t="s">
        <v>156</v>
      </c>
    </row>
    <row r="4" spans="1:18" x14ac:dyDescent="0.2">
      <c r="A4" s="6">
        <v>3.5</v>
      </c>
      <c r="B4" s="6">
        <v>5.0140000000000002</v>
      </c>
      <c r="C4" s="8">
        <v>1475</v>
      </c>
      <c r="D4" s="6">
        <v>1.5</v>
      </c>
      <c r="E4" s="9">
        <v>5.35</v>
      </c>
      <c r="F4" s="8">
        <v>10581</v>
      </c>
      <c r="G4" s="6">
        <v>1.5</v>
      </c>
      <c r="H4" s="6">
        <v>3.95</v>
      </c>
      <c r="I4" s="6">
        <v>5716</v>
      </c>
      <c r="J4" s="6">
        <v>1.5</v>
      </c>
      <c r="K4" s="6">
        <v>3.79</v>
      </c>
      <c r="L4" s="6">
        <v>13466</v>
      </c>
      <c r="N4">
        <v>0.5</v>
      </c>
      <c r="O4" s="4">
        <v>2.0010000000000012</v>
      </c>
      <c r="P4" s="4">
        <v>2.0279999999999996</v>
      </c>
      <c r="Q4" s="4">
        <v>1.7259999999999982</v>
      </c>
      <c r="R4" s="4">
        <v>2.1009999999999991</v>
      </c>
    </row>
    <row r="5" spans="1:18" x14ac:dyDescent="0.2">
      <c r="A5" s="6">
        <v>5.5</v>
      </c>
      <c r="B5" s="6">
        <v>6.71</v>
      </c>
      <c r="C5" s="8">
        <v>1725</v>
      </c>
      <c r="D5" s="6">
        <v>2.5</v>
      </c>
      <c r="E5" s="9">
        <v>6.23</v>
      </c>
      <c r="F5" s="8">
        <v>10491</v>
      </c>
      <c r="G5" s="6">
        <v>2.5</v>
      </c>
      <c r="H5" s="6">
        <v>4.78</v>
      </c>
      <c r="I5" s="6">
        <v>3836</v>
      </c>
      <c r="J5" s="6">
        <v>2.5</v>
      </c>
      <c r="K5" s="6">
        <v>5.57</v>
      </c>
      <c r="L5" s="6">
        <v>14898</v>
      </c>
      <c r="N5">
        <v>1.5</v>
      </c>
      <c r="O5" s="4">
        <v>3.7870000000000008</v>
      </c>
      <c r="P5" s="4">
        <v>3.8019999999999996</v>
      </c>
      <c r="Q5" s="4">
        <v>3.5339999999999989</v>
      </c>
      <c r="R5" s="4">
        <v>3.9399999999999995</v>
      </c>
    </row>
    <row r="6" spans="1:18" x14ac:dyDescent="0.2">
      <c r="A6" s="6">
        <v>7.5</v>
      </c>
      <c r="B6" s="6">
        <v>7.88</v>
      </c>
      <c r="C6" s="8">
        <v>2025</v>
      </c>
      <c r="D6" s="6">
        <v>3.5</v>
      </c>
      <c r="E6" s="9">
        <v>6.88</v>
      </c>
      <c r="F6" s="8">
        <v>11528</v>
      </c>
      <c r="G6" s="6">
        <v>3.5</v>
      </c>
      <c r="H6" s="6">
        <v>5.61</v>
      </c>
      <c r="I6" s="6">
        <v>5845</v>
      </c>
      <c r="J6" s="6">
        <v>3.5</v>
      </c>
      <c r="K6" s="6">
        <v>7.36</v>
      </c>
      <c r="L6" s="6">
        <v>9554</v>
      </c>
      <c r="N6">
        <v>2.5</v>
      </c>
      <c r="O6" s="5">
        <v>5.5730000000000004</v>
      </c>
      <c r="P6" s="5">
        <v>5.5759999999999996</v>
      </c>
      <c r="Q6" s="5">
        <v>5.3419999999999996</v>
      </c>
      <c r="R6" s="5">
        <v>5.7789999999999999</v>
      </c>
    </row>
    <row r="7" spans="1:18" x14ac:dyDescent="0.2">
      <c r="A7" s="6">
        <v>9.5</v>
      </c>
      <c r="B7" s="6">
        <v>8.8740000000000006</v>
      </c>
      <c r="C7" s="8">
        <v>1060</v>
      </c>
      <c r="D7" s="6">
        <v>4.5</v>
      </c>
      <c r="E7" s="9">
        <v>7.32</v>
      </c>
      <c r="F7" s="8">
        <v>11434</v>
      </c>
      <c r="G7" s="6">
        <v>4.5</v>
      </c>
      <c r="H7" s="6">
        <v>6.66</v>
      </c>
      <c r="I7" s="6">
        <v>4135</v>
      </c>
      <c r="J7" s="6">
        <v>4.5</v>
      </c>
      <c r="K7" s="6">
        <v>9.15</v>
      </c>
      <c r="L7" s="6">
        <v>9138</v>
      </c>
      <c r="N7">
        <v>3.5</v>
      </c>
      <c r="O7" s="5">
        <v>7.359</v>
      </c>
      <c r="P7" s="5">
        <v>7.35</v>
      </c>
      <c r="Q7" s="5">
        <v>7.15</v>
      </c>
      <c r="R7" s="5">
        <v>7.6180000000000003</v>
      </c>
    </row>
    <row r="8" spans="1:18" x14ac:dyDescent="0.2">
      <c r="A8" s="6">
        <v>11.5</v>
      </c>
      <c r="B8" s="6">
        <v>9.8439999999999994</v>
      </c>
      <c r="C8" s="8">
        <v>680</v>
      </c>
      <c r="D8" s="6">
        <v>5.5</v>
      </c>
      <c r="E8" s="9">
        <v>7.75</v>
      </c>
      <c r="F8" s="8">
        <v>10582</v>
      </c>
      <c r="G8" s="6">
        <v>5.5</v>
      </c>
      <c r="H8" s="6">
        <v>7.75</v>
      </c>
      <c r="I8" s="6">
        <v>4813</v>
      </c>
      <c r="J8" s="6">
        <v>5.5</v>
      </c>
      <c r="K8" s="6">
        <v>10.45</v>
      </c>
      <c r="L8" s="6">
        <v>4839</v>
      </c>
      <c r="N8">
        <v>4.5</v>
      </c>
      <c r="O8" s="5">
        <v>9.1449999999999996</v>
      </c>
      <c r="P8" s="5">
        <v>9.1300000000000008</v>
      </c>
      <c r="Q8" s="5">
        <v>8.8249999999999993</v>
      </c>
      <c r="R8" s="5">
        <v>9.5530000000000008</v>
      </c>
    </row>
    <row r="9" spans="1:18" x14ac:dyDescent="0.2">
      <c r="A9" s="6">
        <v>13.5</v>
      </c>
      <c r="B9" s="6">
        <v>10.974</v>
      </c>
      <c r="C9" s="8">
        <v>980</v>
      </c>
      <c r="D9" s="6">
        <v>6.5</v>
      </c>
      <c r="E9" s="9">
        <v>8</v>
      </c>
      <c r="F9" s="8">
        <v>7892</v>
      </c>
      <c r="G9" s="6">
        <v>6.5</v>
      </c>
      <c r="H9" s="6">
        <v>8.94</v>
      </c>
      <c r="I9" s="6">
        <v>3765</v>
      </c>
      <c r="J9" s="6">
        <v>6.5</v>
      </c>
      <c r="K9" s="6">
        <v>11.27</v>
      </c>
      <c r="L9" s="6">
        <v>5524</v>
      </c>
      <c r="N9">
        <v>5.5</v>
      </c>
      <c r="O9" s="5">
        <v>10.448</v>
      </c>
      <c r="P9" s="5">
        <v>10.436</v>
      </c>
      <c r="Q9" s="5">
        <v>10.090999999999999</v>
      </c>
      <c r="R9" s="5">
        <v>10.878</v>
      </c>
    </row>
    <row r="10" spans="1:18" x14ac:dyDescent="0.2">
      <c r="A10" s="6">
        <v>15.5</v>
      </c>
      <c r="B10" s="6">
        <v>11.997999999999999</v>
      </c>
      <c r="C10" s="8">
        <v>1425</v>
      </c>
      <c r="D10" s="6">
        <v>7.5</v>
      </c>
      <c r="E10" s="9">
        <v>8.07</v>
      </c>
      <c r="F10" s="8">
        <v>5117</v>
      </c>
      <c r="G10" s="6">
        <v>7.5</v>
      </c>
      <c r="H10" s="6">
        <v>10.119999999999999</v>
      </c>
      <c r="I10" s="6">
        <v>3006</v>
      </c>
      <c r="J10" s="6">
        <v>7.5</v>
      </c>
      <c r="K10" s="6">
        <v>12.09</v>
      </c>
      <c r="L10" s="6">
        <v>2353</v>
      </c>
      <c r="N10">
        <v>6.5</v>
      </c>
      <c r="O10" s="5">
        <v>11.268000000000001</v>
      </c>
      <c r="P10" s="5">
        <v>11.275</v>
      </c>
      <c r="Q10" s="5">
        <v>10.853</v>
      </c>
      <c r="R10" s="5">
        <v>11.634</v>
      </c>
    </row>
    <row r="11" spans="1:18" x14ac:dyDescent="0.2">
      <c r="A11" s="6">
        <v>17.5</v>
      </c>
      <c r="B11" s="6">
        <v>12.61</v>
      </c>
      <c r="C11" s="8">
        <v>1700</v>
      </c>
      <c r="D11" s="6">
        <v>8.5</v>
      </c>
      <c r="E11" s="9">
        <v>8.1300000000000008</v>
      </c>
      <c r="F11" s="8">
        <v>4215</v>
      </c>
      <c r="G11" s="6">
        <v>8.5</v>
      </c>
      <c r="H11" s="6">
        <v>11.3</v>
      </c>
      <c r="I11" s="6">
        <v>3712</v>
      </c>
      <c r="J11" s="6">
        <v>8.5</v>
      </c>
      <c r="K11" s="6">
        <v>12.58</v>
      </c>
      <c r="L11" s="6">
        <v>1222</v>
      </c>
      <c r="N11">
        <v>7.5</v>
      </c>
      <c r="O11" s="5">
        <v>12.087</v>
      </c>
      <c r="P11" s="5">
        <v>12.114000000000001</v>
      </c>
      <c r="Q11" s="5">
        <v>11.497999999999999</v>
      </c>
      <c r="R11" s="5">
        <v>12.547000000000001</v>
      </c>
    </row>
    <row r="12" spans="1:18" x14ac:dyDescent="0.2">
      <c r="A12" s="6">
        <v>19.5</v>
      </c>
      <c r="B12" s="6">
        <v>12.91</v>
      </c>
      <c r="C12" s="8">
        <v>1200</v>
      </c>
      <c r="D12" s="6">
        <v>9.5</v>
      </c>
      <c r="E12" s="9">
        <v>8.1999999999999993</v>
      </c>
      <c r="F12" s="8">
        <v>3773</v>
      </c>
      <c r="G12" s="6">
        <v>9.5</v>
      </c>
      <c r="H12" s="6">
        <v>12.49</v>
      </c>
      <c r="I12" s="6">
        <v>3552</v>
      </c>
      <c r="J12" s="6">
        <v>9.5</v>
      </c>
      <c r="K12" s="6">
        <v>12.76</v>
      </c>
      <c r="L12" s="6">
        <v>494</v>
      </c>
      <c r="N12">
        <v>8.5</v>
      </c>
      <c r="O12" s="5">
        <v>12.584</v>
      </c>
      <c r="P12" s="5">
        <v>12.603999999999999</v>
      </c>
      <c r="Q12" s="5">
        <v>12.016999999999999</v>
      </c>
      <c r="R12" s="5">
        <v>13.051</v>
      </c>
    </row>
    <row r="13" spans="1:18" x14ac:dyDescent="0.2">
      <c r="A13" s="6">
        <v>21.5</v>
      </c>
      <c r="B13" s="6">
        <v>13.092000000000001</v>
      </c>
      <c r="C13" s="8">
        <v>450</v>
      </c>
      <c r="D13" s="6">
        <v>10.5</v>
      </c>
      <c r="E13" s="9">
        <v>8.27</v>
      </c>
      <c r="F13" s="8">
        <v>3081</v>
      </c>
      <c r="G13" s="6">
        <v>10.5</v>
      </c>
      <c r="H13" s="6">
        <v>13.19</v>
      </c>
      <c r="I13" s="6">
        <v>3901</v>
      </c>
      <c r="J13" s="6">
        <v>10.5</v>
      </c>
      <c r="K13" s="6">
        <v>12.93</v>
      </c>
      <c r="L13" s="6">
        <v>913</v>
      </c>
      <c r="N13">
        <v>9.5</v>
      </c>
      <c r="O13" s="5">
        <v>12.757</v>
      </c>
      <c r="P13" s="5">
        <v>12.752000000000001</v>
      </c>
      <c r="Q13" s="5">
        <v>12.41</v>
      </c>
      <c r="R13" s="5">
        <v>13.118</v>
      </c>
    </row>
    <row r="14" spans="1:18" x14ac:dyDescent="0.2">
      <c r="A14" s="6">
        <v>23.5</v>
      </c>
      <c r="B14" s="6">
        <v>13.226000000000001</v>
      </c>
      <c r="C14" s="8">
        <v>190</v>
      </c>
      <c r="D14" s="6">
        <v>11.5</v>
      </c>
      <c r="E14" s="9">
        <v>8.49</v>
      </c>
      <c r="F14" s="8">
        <v>5002</v>
      </c>
      <c r="G14" s="6">
        <v>11.5</v>
      </c>
      <c r="H14" s="6">
        <v>13.39</v>
      </c>
      <c r="I14" s="6">
        <v>3733</v>
      </c>
      <c r="J14" s="6">
        <v>11.5</v>
      </c>
      <c r="K14" s="6">
        <v>13.14</v>
      </c>
      <c r="L14" s="6">
        <v>917</v>
      </c>
      <c r="N14">
        <v>10.5</v>
      </c>
      <c r="O14" s="5">
        <v>12.93</v>
      </c>
      <c r="P14" s="5">
        <v>12.928000000000001</v>
      </c>
      <c r="Q14" s="5">
        <v>12.617000000000001</v>
      </c>
      <c r="R14" s="5">
        <v>13.249000000000001</v>
      </c>
    </row>
    <row r="15" spans="1:18" x14ac:dyDescent="0.2">
      <c r="A15" s="6">
        <v>25.5</v>
      </c>
      <c r="B15" s="6">
        <v>13.522</v>
      </c>
      <c r="C15" s="8">
        <v>575</v>
      </c>
      <c r="D15" s="6">
        <v>12.5</v>
      </c>
      <c r="E15" s="9">
        <v>8.8699999999999992</v>
      </c>
      <c r="F15" s="8">
        <v>4777</v>
      </c>
      <c r="G15" s="6">
        <v>12.5</v>
      </c>
      <c r="H15" s="6">
        <v>13.58</v>
      </c>
      <c r="I15" s="6">
        <v>4006</v>
      </c>
      <c r="J15" s="6">
        <v>12.5</v>
      </c>
      <c r="K15" s="6">
        <v>13.39</v>
      </c>
      <c r="L15" s="6">
        <v>778</v>
      </c>
      <c r="N15">
        <v>11.5</v>
      </c>
      <c r="O15" s="5">
        <v>13.14</v>
      </c>
      <c r="P15" s="5">
        <v>13.132</v>
      </c>
      <c r="Q15" s="5">
        <v>12.868</v>
      </c>
      <c r="R15" s="5">
        <v>13.45</v>
      </c>
    </row>
    <row r="16" spans="1:18" x14ac:dyDescent="0.2">
      <c r="A16" s="6">
        <v>27.5</v>
      </c>
      <c r="B16" s="6">
        <v>16.704000000000001</v>
      </c>
      <c r="C16" s="8">
        <v>950</v>
      </c>
      <c r="D16" s="6">
        <v>13.5</v>
      </c>
      <c r="E16" s="9">
        <v>9.8699999999999992</v>
      </c>
      <c r="F16" s="8">
        <v>1169</v>
      </c>
      <c r="G16" s="6">
        <v>13.5</v>
      </c>
      <c r="H16" s="6">
        <v>13.78</v>
      </c>
      <c r="I16" s="6">
        <v>1234</v>
      </c>
      <c r="J16" s="6">
        <v>13.5</v>
      </c>
      <c r="K16" s="6">
        <v>13.63</v>
      </c>
      <c r="L16" s="6">
        <v>1906</v>
      </c>
      <c r="N16">
        <v>12.5</v>
      </c>
      <c r="O16" s="5">
        <v>13.387</v>
      </c>
      <c r="P16" s="5">
        <v>13.377000000000001</v>
      </c>
      <c r="Q16" s="5">
        <v>13.131</v>
      </c>
      <c r="R16" s="5">
        <v>13.69</v>
      </c>
    </row>
    <row r="17" spans="1:18" x14ac:dyDescent="0.2">
      <c r="A17" s="6">
        <v>29.5</v>
      </c>
      <c r="B17" s="6">
        <v>27.321999999999999</v>
      </c>
      <c r="C17" s="8">
        <v>725</v>
      </c>
      <c r="D17" s="6">
        <v>14.5</v>
      </c>
      <c r="E17" s="9">
        <v>10.88</v>
      </c>
      <c r="F17" s="8">
        <v>422</v>
      </c>
      <c r="G17" s="6">
        <v>14.5</v>
      </c>
      <c r="H17" s="6">
        <v>13.97</v>
      </c>
      <c r="I17" s="6">
        <v>1256</v>
      </c>
      <c r="J17" s="6">
        <v>14.5</v>
      </c>
      <c r="K17" s="6">
        <v>15.87</v>
      </c>
      <c r="L17" s="6">
        <v>1558</v>
      </c>
      <c r="N17">
        <v>13.5</v>
      </c>
      <c r="O17" s="5">
        <v>13.632999999999999</v>
      </c>
      <c r="P17" s="5">
        <v>13.617000000000001</v>
      </c>
      <c r="Q17" s="5">
        <v>13.23</v>
      </c>
      <c r="R17" s="5">
        <v>14.135</v>
      </c>
    </row>
    <row r="18" spans="1:18" x14ac:dyDescent="0.2">
      <c r="A18" s="6">
        <v>31.5</v>
      </c>
      <c r="B18" s="6">
        <v>31.385999999999999</v>
      </c>
      <c r="C18" s="8">
        <v>725</v>
      </c>
      <c r="D18" s="6">
        <v>15.5</v>
      </c>
      <c r="E18" s="9">
        <v>11.35</v>
      </c>
      <c r="F18" s="8">
        <v>125</v>
      </c>
      <c r="G18" s="6">
        <v>15.5</v>
      </c>
      <c r="H18" s="6">
        <v>15.95</v>
      </c>
      <c r="I18" s="6">
        <v>780</v>
      </c>
      <c r="J18" s="6">
        <v>15.5</v>
      </c>
      <c r="K18" s="6">
        <v>20.09</v>
      </c>
      <c r="L18" s="6">
        <v>2804</v>
      </c>
      <c r="N18">
        <v>14.5</v>
      </c>
      <c r="O18" s="5">
        <v>15.867000000000001</v>
      </c>
      <c r="P18" s="5">
        <v>15.829000000000001</v>
      </c>
      <c r="Q18" s="5">
        <v>15.164</v>
      </c>
      <c r="R18" s="5">
        <v>16.876999999999999</v>
      </c>
    </row>
    <row r="19" spans="1:18" x14ac:dyDescent="0.2">
      <c r="A19" s="6">
        <v>33.5</v>
      </c>
      <c r="B19" s="6">
        <v>33.027999999999999</v>
      </c>
      <c r="C19" s="8">
        <v>500</v>
      </c>
      <c r="D19" s="6">
        <v>16.5</v>
      </c>
      <c r="E19" s="9">
        <v>11.7</v>
      </c>
      <c r="F19" s="8">
        <v>28</v>
      </c>
      <c r="G19" s="6">
        <v>16.5</v>
      </c>
      <c r="H19" s="6">
        <v>19.72</v>
      </c>
      <c r="I19" s="6">
        <v>1206</v>
      </c>
      <c r="J19" s="6">
        <v>16.5</v>
      </c>
      <c r="K19" s="6">
        <v>24.31</v>
      </c>
      <c r="L19" s="6">
        <v>1406</v>
      </c>
      <c r="N19">
        <v>15.5</v>
      </c>
      <c r="O19" s="5">
        <v>20.085999999999999</v>
      </c>
      <c r="P19" s="5">
        <v>19.968</v>
      </c>
      <c r="Q19" s="5">
        <v>18.350000000000001</v>
      </c>
      <c r="R19" s="5">
        <v>22.577999999999999</v>
      </c>
    </row>
    <row r="20" spans="1:18" x14ac:dyDescent="0.2">
      <c r="A20" s="6">
        <v>35.5</v>
      </c>
      <c r="B20" s="10">
        <v>34.228000000000002</v>
      </c>
      <c r="C20" s="8">
        <v>175</v>
      </c>
      <c r="D20" s="6">
        <v>17.5</v>
      </c>
      <c r="E20" s="9">
        <v>11.91</v>
      </c>
      <c r="F20" s="8">
        <v>83</v>
      </c>
      <c r="G20" s="6">
        <v>17.5</v>
      </c>
      <c r="H20" s="6">
        <v>23.49</v>
      </c>
      <c r="I20" s="6">
        <v>1976</v>
      </c>
      <c r="J20" s="6">
        <v>17.5</v>
      </c>
      <c r="K20" s="6">
        <v>28.75</v>
      </c>
      <c r="L20" s="6">
        <v>633</v>
      </c>
      <c r="N20">
        <v>16.5</v>
      </c>
      <c r="O20" s="5">
        <v>24.306000000000001</v>
      </c>
      <c r="P20" s="5">
        <v>24.114999999999998</v>
      </c>
      <c r="Q20" s="5">
        <v>21.425999999999998</v>
      </c>
      <c r="R20" s="5">
        <v>28.501000000000001</v>
      </c>
    </row>
    <row r="21" spans="1:18" x14ac:dyDescent="0.2">
      <c r="A21" s="6">
        <v>37.5</v>
      </c>
      <c r="B21" s="10">
        <v>35.427999999999997</v>
      </c>
      <c r="C21" s="8">
        <v>120</v>
      </c>
      <c r="D21" s="6">
        <v>18.5</v>
      </c>
      <c r="E21" s="9">
        <v>12.12</v>
      </c>
      <c r="F21" s="8">
        <v>156</v>
      </c>
      <c r="G21" s="6">
        <v>18.5</v>
      </c>
      <c r="H21" s="6">
        <v>27.26</v>
      </c>
      <c r="I21" s="6">
        <v>1754</v>
      </c>
      <c r="J21" s="6">
        <v>18.5</v>
      </c>
      <c r="K21" s="6">
        <v>33.409999999999997</v>
      </c>
      <c r="L21" s="6">
        <v>1108</v>
      </c>
      <c r="N21">
        <v>17.5</v>
      </c>
      <c r="O21" s="5">
        <v>28.745999999999999</v>
      </c>
      <c r="P21" s="5">
        <v>28.550999999999998</v>
      </c>
      <c r="Q21" s="5">
        <v>25.940999999999999</v>
      </c>
      <c r="R21" s="5">
        <v>32.820999999999998</v>
      </c>
    </row>
    <row r="22" spans="1:18" x14ac:dyDescent="0.2">
      <c r="A22" s="6">
        <v>39.5</v>
      </c>
      <c r="B22" s="10">
        <v>36.628</v>
      </c>
      <c r="C22" s="8">
        <v>290</v>
      </c>
      <c r="D22" s="6">
        <v>19.5</v>
      </c>
      <c r="E22" s="9">
        <v>12.34</v>
      </c>
      <c r="F22" s="8">
        <v>1544</v>
      </c>
      <c r="G22" s="6">
        <v>19.5</v>
      </c>
      <c r="H22" s="6">
        <v>31.04</v>
      </c>
      <c r="I22" s="6">
        <v>4150</v>
      </c>
      <c r="J22" s="6">
        <v>19.5</v>
      </c>
      <c r="K22" s="6">
        <v>38.07</v>
      </c>
      <c r="L22" s="6">
        <v>2622</v>
      </c>
      <c r="N22">
        <v>18.5</v>
      </c>
      <c r="O22" s="5">
        <v>33.405000000000001</v>
      </c>
      <c r="P22" s="5">
        <v>33.298000000000002</v>
      </c>
      <c r="Q22" s="5">
        <v>31.87</v>
      </c>
      <c r="R22" s="5">
        <v>35.631</v>
      </c>
    </row>
    <row r="23" spans="1:18" x14ac:dyDescent="0.2">
      <c r="A23" s="6">
        <v>41.5</v>
      </c>
      <c r="B23" s="10">
        <v>37.828000000000003</v>
      </c>
      <c r="C23" s="8">
        <v>1150</v>
      </c>
      <c r="D23" s="6">
        <v>20.5</v>
      </c>
      <c r="E23" s="9">
        <v>15.17</v>
      </c>
      <c r="F23" s="8">
        <v>850</v>
      </c>
      <c r="G23" s="6">
        <v>20.5</v>
      </c>
      <c r="H23" s="6">
        <v>33.619999999999997</v>
      </c>
      <c r="I23" s="6">
        <v>1963</v>
      </c>
      <c r="J23" s="6">
        <v>20.5</v>
      </c>
      <c r="K23" s="6">
        <v>40.61</v>
      </c>
      <c r="L23" s="6">
        <v>7205</v>
      </c>
      <c r="N23">
        <v>19.5</v>
      </c>
      <c r="O23" s="5">
        <v>38.064999999999998</v>
      </c>
      <c r="P23" s="5">
        <v>38.045999999999999</v>
      </c>
      <c r="Q23" s="5">
        <v>37.426000000000002</v>
      </c>
      <c r="R23" s="5">
        <v>38.777000000000001</v>
      </c>
    </row>
    <row r="24" spans="1:18" x14ac:dyDescent="0.2">
      <c r="A24" s="6">
        <v>43.5</v>
      </c>
      <c r="B24" s="10">
        <v>39.027999999999999</v>
      </c>
      <c r="C24" s="8">
        <v>1375</v>
      </c>
      <c r="D24" s="6">
        <v>21.5</v>
      </c>
      <c r="E24" s="9">
        <v>17.989999999999998</v>
      </c>
      <c r="F24" s="8">
        <v>814</v>
      </c>
      <c r="G24" s="6">
        <v>21.5</v>
      </c>
      <c r="H24" s="6">
        <v>35.01</v>
      </c>
      <c r="I24" s="6">
        <v>2035</v>
      </c>
      <c r="J24" s="6">
        <v>21.5</v>
      </c>
      <c r="K24" s="6">
        <v>41.03</v>
      </c>
      <c r="L24" s="6">
        <v>3860</v>
      </c>
      <c r="N24">
        <v>20.5</v>
      </c>
      <c r="O24" s="5">
        <v>40.606999999999999</v>
      </c>
      <c r="P24" s="5">
        <v>40.637</v>
      </c>
      <c r="Q24" s="5">
        <v>39.69</v>
      </c>
      <c r="R24" s="5">
        <v>41.36</v>
      </c>
    </row>
    <row r="25" spans="1:18" x14ac:dyDescent="0.2">
      <c r="A25" s="6">
        <v>45.5</v>
      </c>
      <c r="B25" s="10">
        <v>40.228000000000002</v>
      </c>
      <c r="C25" s="8">
        <v>300</v>
      </c>
      <c r="D25" s="6">
        <v>22.5</v>
      </c>
      <c r="E25" s="9">
        <v>20.82</v>
      </c>
      <c r="F25" s="8">
        <v>70</v>
      </c>
      <c r="G25" s="6">
        <v>22.5</v>
      </c>
      <c r="H25" s="6">
        <v>36.409999999999997</v>
      </c>
      <c r="I25" s="6">
        <v>3243</v>
      </c>
      <c r="J25" s="6">
        <v>22.5</v>
      </c>
      <c r="K25" s="6">
        <v>41.45</v>
      </c>
      <c r="L25" s="6">
        <v>4718</v>
      </c>
      <c r="N25">
        <v>21.5</v>
      </c>
      <c r="O25" s="5">
        <v>41.03</v>
      </c>
      <c r="P25" s="5">
        <v>41.043999999999997</v>
      </c>
      <c r="Q25" s="5">
        <v>40.302</v>
      </c>
      <c r="R25" s="5">
        <v>41.679000000000002</v>
      </c>
    </row>
    <row r="26" spans="1:18" x14ac:dyDescent="0.2">
      <c r="A26" s="6">
        <v>47.5</v>
      </c>
      <c r="B26" s="10">
        <v>41.427999999999997</v>
      </c>
      <c r="C26" s="8">
        <v>425</v>
      </c>
      <c r="D26" s="6">
        <v>23.5</v>
      </c>
      <c r="E26" s="9">
        <v>23.65</v>
      </c>
      <c r="F26" s="8">
        <v>378</v>
      </c>
      <c r="G26" s="6">
        <v>23.5</v>
      </c>
      <c r="H26" s="6">
        <v>37.83</v>
      </c>
      <c r="I26" s="6">
        <v>9032</v>
      </c>
      <c r="J26" s="6">
        <v>23.5</v>
      </c>
      <c r="K26" s="6">
        <v>42.06</v>
      </c>
      <c r="L26" s="6">
        <v>7242</v>
      </c>
      <c r="N26">
        <v>22.5</v>
      </c>
      <c r="O26" s="5">
        <v>41.454000000000001</v>
      </c>
      <c r="P26" s="5">
        <v>41.46</v>
      </c>
      <c r="Q26" s="5">
        <v>40.680999999999997</v>
      </c>
      <c r="R26" s="5">
        <v>42.204000000000001</v>
      </c>
    </row>
    <row r="27" spans="1:18" x14ac:dyDescent="0.2">
      <c r="A27" s="6">
        <v>49.5</v>
      </c>
      <c r="B27" s="10">
        <v>42.628</v>
      </c>
      <c r="C27" s="8">
        <v>950</v>
      </c>
      <c r="D27" s="6">
        <v>24.5</v>
      </c>
      <c r="E27" s="9">
        <v>27.37</v>
      </c>
      <c r="F27" s="8">
        <v>838</v>
      </c>
      <c r="G27" s="6">
        <v>24.5</v>
      </c>
      <c r="H27" s="6">
        <v>39.229999999999997</v>
      </c>
      <c r="I27" s="6">
        <v>8025</v>
      </c>
      <c r="J27" s="6">
        <v>24.5</v>
      </c>
      <c r="K27" s="6">
        <v>42.85</v>
      </c>
      <c r="L27" s="6">
        <v>8940</v>
      </c>
      <c r="N27">
        <v>23.5</v>
      </c>
      <c r="O27" s="5">
        <v>42.06</v>
      </c>
      <c r="P27" s="5">
        <v>42.058999999999997</v>
      </c>
      <c r="Q27" s="5">
        <v>41.268000000000001</v>
      </c>
      <c r="R27" s="5">
        <v>42.84</v>
      </c>
    </row>
    <row r="28" spans="1:18" x14ac:dyDescent="0.2">
      <c r="A28" s="6">
        <v>51.5</v>
      </c>
      <c r="B28" s="10">
        <v>43.828000000000003</v>
      </c>
      <c r="C28" s="8">
        <v>1925</v>
      </c>
      <c r="D28" s="6">
        <v>25.5</v>
      </c>
      <c r="E28" s="9">
        <v>31.98</v>
      </c>
      <c r="F28" s="8">
        <v>2124</v>
      </c>
      <c r="G28" s="6">
        <v>25.5</v>
      </c>
      <c r="H28" s="6">
        <v>40.17</v>
      </c>
      <c r="I28" s="6">
        <v>7043</v>
      </c>
      <c r="J28" s="6">
        <v>25.5</v>
      </c>
      <c r="K28" s="6">
        <v>43.63</v>
      </c>
      <c r="L28" s="6">
        <v>15620</v>
      </c>
      <c r="N28">
        <v>24.5</v>
      </c>
      <c r="O28" s="5">
        <v>42.847000000000001</v>
      </c>
      <c r="P28" s="5">
        <v>42.837000000000003</v>
      </c>
      <c r="Q28" s="5">
        <v>41.914999999999999</v>
      </c>
      <c r="R28" s="5">
        <v>43.883000000000003</v>
      </c>
    </row>
    <row r="29" spans="1:18" x14ac:dyDescent="0.2">
      <c r="A29" s="6">
        <v>53.5</v>
      </c>
      <c r="B29" s="10">
        <v>45.027999999999999</v>
      </c>
      <c r="C29" s="8">
        <v>2050</v>
      </c>
      <c r="D29" s="6">
        <v>26.5</v>
      </c>
      <c r="E29" s="9">
        <v>36.700000000000003</v>
      </c>
      <c r="F29" s="8">
        <v>3016</v>
      </c>
      <c r="G29" s="6">
        <v>26.5</v>
      </c>
      <c r="H29" s="6">
        <v>40.65</v>
      </c>
      <c r="I29" s="6">
        <v>4453</v>
      </c>
      <c r="J29" s="6">
        <v>26.5</v>
      </c>
      <c r="K29" s="6">
        <v>44.37</v>
      </c>
      <c r="L29" s="6">
        <v>13588</v>
      </c>
      <c r="N29">
        <v>25.5</v>
      </c>
      <c r="O29" s="5">
        <v>43.634</v>
      </c>
      <c r="P29" s="5">
        <v>43.585999999999999</v>
      </c>
      <c r="Q29" s="5">
        <v>42.332999999999998</v>
      </c>
      <c r="R29" s="5">
        <v>45.177</v>
      </c>
    </row>
    <row r="30" spans="1:18" x14ac:dyDescent="0.2">
      <c r="A30" s="6">
        <v>55.5</v>
      </c>
      <c r="B30" s="10">
        <v>46.228000000000002</v>
      </c>
      <c r="C30" s="8">
        <v>3275</v>
      </c>
      <c r="D30" s="6">
        <v>27.5</v>
      </c>
      <c r="E30" s="9">
        <v>39.22</v>
      </c>
      <c r="F30" s="8">
        <v>2020</v>
      </c>
      <c r="G30" s="6">
        <v>27.5</v>
      </c>
      <c r="H30" s="6">
        <v>41.14</v>
      </c>
      <c r="I30" s="6">
        <v>7055</v>
      </c>
      <c r="J30" s="6">
        <v>27.5</v>
      </c>
      <c r="K30" s="6">
        <v>45.05</v>
      </c>
      <c r="L30" s="6">
        <v>9681</v>
      </c>
      <c r="N30">
        <v>26.5</v>
      </c>
      <c r="O30" s="5">
        <v>44.37</v>
      </c>
      <c r="P30" s="5">
        <v>44.33</v>
      </c>
      <c r="Q30" s="5">
        <v>42.811999999999998</v>
      </c>
      <c r="R30" s="5">
        <v>46.234999999999999</v>
      </c>
    </row>
    <row r="31" spans="1:18" x14ac:dyDescent="0.2">
      <c r="A31" s="6">
        <v>57.5</v>
      </c>
      <c r="B31" s="10">
        <v>47.427999999999997</v>
      </c>
      <c r="C31" s="8">
        <v>3700</v>
      </c>
      <c r="D31" s="6">
        <v>28.5</v>
      </c>
      <c r="E31" s="9">
        <v>39.54</v>
      </c>
      <c r="F31" s="8">
        <v>905</v>
      </c>
      <c r="G31" s="6">
        <v>28.5</v>
      </c>
      <c r="H31" s="6">
        <v>41.63</v>
      </c>
      <c r="I31" s="6">
        <v>5961</v>
      </c>
      <c r="J31" s="6">
        <v>28.5</v>
      </c>
      <c r="K31" s="6">
        <v>45.74</v>
      </c>
      <c r="L31" s="6">
        <v>3477</v>
      </c>
      <c r="N31">
        <v>27.5</v>
      </c>
      <c r="O31" s="5">
        <v>45.052999999999997</v>
      </c>
      <c r="P31" s="5">
        <v>44.972999999999999</v>
      </c>
      <c r="Q31" s="5">
        <v>43.158000000000001</v>
      </c>
      <c r="R31" s="5">
        <v>47.366999999999997</v>
      </c>
    </row>
    <row r="32" spans="1:18" x14ac:dyDescent="0.2">
      <c r="A32" s="6">
        <v>59.5</v>
      </c>
      <c r="B32" s="10">
        <v>48.628</v>
      </c>
      <c r="C32" s="8">
        <v>2325</v>
      </c>
      <c r="D32" s="6">
        <v>29.5</v>
      </c>
      <c r="E32" s="9">
        <v>39.86</v>
      </c>
      <c r="F32" s="8">
        <v>244</v>
      </c>
      <c r="G32" s="6">
        <v>29.5</v>
      </c>
      <c r="H32" s="6">
        <v>42.1</v>
      </c>
      <c r="I32" s="6">
        <v>5753</v>
      </c>
      <c r="J32" s="6">
        <v>29.5</v>
      </c>
      <c r="K32" s="6">
        <v>46.4</v>
      </c>
      <c r="L32" s="6">
        <v>2408</v>
      </c>
      <c r="N32">
        <v>28.5</v>
      </c>
      <c r="O32" s="5">
        <v>45.735999999999997</v>
      </c>
      <c r="P32" s="5">
        <v>45.564999999999998</v>
      </c>
      <c r="Q32" s="5">
        <v>43.408999999999999</v>
      </c>
      <c r="R32" s="5">
        <v>48.956000000000003</v>
      </c>
    </row>
    <row r="33" spans="1:18" x14ac:dyDescent="0.2">
      <c r="A33" s="6">
        <v>61.5</v>
      </c>
      <c r="B33" s="10">
        <v>49.828000000000003</v>
      </c>
      <c r="C33" s="8">
        <v>1950</v>
      </c>
      <c r="D33" s="6">
        <v>30.5</v>
      </c>
      <c r="E33" s="9">
        <v>40.25</v>
      </c>
      <c r="F33" s="8">
        <v>629</v>
      </c>
      <c r="G33" s="6">
        <v>30.5</v>
      </c>
      <c r="H33" s="6">
        <v>42.51</v>
      </c>
      <c r="I33" s="6">
        <v>5144</v>
      </c>
      <c r="J33" s="6">
        <v>30.5</v>
      </c>
      <c r="K33" s="6">
        <v>47.06</v>
      </c>
      <c r="L33" s="6">
        <v>3624</v>
      </c>
      <c r="N33">
        <v>29.5</v>
      </c>
      <c r="O33" s="5">
        <v>46.404000000000003</v>
      </c>
      <c r="P33" s="5">
        <v>46.183</v>
      </c>
      <c r="Q33" s="5">
        <v>43.816000000000003</v>
      </c>
      <c r="R33" s="5">
        <v>50.063000000000002</v>
      </c>
    </row>
    <row r="34" spans="1:18" x14ac:dyDescent="0.2">
      <c r="A34" s="6">
        <v>63.5</v>
      </c>
      <c r="B34" s="10">
        <v>51.027999999999999</v>
      </c>
      <c r="C34" s="8">
        <v>275</v>
      </c>
      <c r="D34" s="6">
        <v>31.5</v>
      </c>
      <c r="E34" s="9">
        <v>40.700000000000003</v>
      </c>
      <c r="F34" s="8">
        <v>326</v>
      </c>
      <c r="G34" s="6">
        <v>31.5</v>
      </c>
      <c r="H34" s="6">
        <v>42.83</v>
      </c>
      <c r="I34" s="6">
        <v>5431</v>
      </c>
      <c r="J34" s="6">
        <v>31.5</v>
      </c>
      <c r="K34" s="6">
        <v>47.71</v>
      </c>
      <c r="L34" s="6">
        <v>6126</v>
      </c>
      <c r="N34">
        <v>30.5</v>
      </c>
      <c r="O34" s="5">
        <v>47.057000000000002</v>
      </c>
      <c r="P34" s="5">
        <v>46.892000000000003</v>
      </c>
      <c r="Q34" s="5">
        <v>44.335000000000001</v>
      </c>
      <c r="R34" s="5">
        <v>50.862000000000002</v>
      </c>
    </row>
    <row r="35" spans="1:18" x14ac:dyDescent="0.2">
      <c r="A35" s="6">
        <v>65.5</v>
      </c>
      <c r="B35" s="10">
        <v>52.228000000000002</v>
      </c>
      <c r="C35" s="6">
        <v>0</v>
      </c>
      <c r="D35" s="6">
        <v>32.5</v>
      </c>
      <c r="E35" s="9">
        <v>41.15</v>
      </c>
      <c r="F35" s="8">
        <v>205</v>
      </c>
      <c r="G35" s="6">
        <v>32.5</v>
      </c>
      <c r="H35" s="6">
        <v>43.16</v>
      </c>
      <c r="I35" s="6">
        <v>6005</v>
      </c>
      <c r="J35" s="6">
        <v>32.5</v>
      </c>
      <c r="K35" s="6">
        <v>48.32</v>
      </c>
      <c r="L35" s="6">
        <v>4666</v>
      </c>
      <c r="N35">
        <v>31.5</v>
      </c>
      <c r="O35" s="5">
        <v>47.71</v>
      </c>
      <c r="P35" s="5">
        <v>47.546999999999997</v>
      </c>
      <c r="Q35" s="5">
        <v>44.643000000000001</v>
      </c>
      <c r="R35" s="5">
        <v>51.798000000000002</v>
      </c>
    </row>
    <row r="36" spans="1:18" x14ac:dyDescent="0.2">
      <c r="A36" s="6"/>
      <c r="B36" s="6"/>
      <c r="C36" s="6"/>
      <c r="D36" s="6">
        <v>33.5</v>
      </c>
      <c r="E36" s="9">
        <v>41.52</v>
      </c>
      <c r="F36" s="8">
        <v>1111</v>
      </c>
      <c r="G36" s="6">
        <v>33.5</v>
      </c>
      <c r="H36" s="6">
        <v>43.51</v>
      </c>
      <c r="I36" s="6">
        <v>7567</v>
      </c>
      <c r="J36" s="6">
        <v>33.5</v>
      </c>
      <c r="K36" s="6">
        <v>48.88</v>
      </c>
      <c r="L36" s="6">
        <v>6986</v>
      </c>
      <c r="N36">
        <v>32.5</v>
      </c>
      <c r="O36" s="5">
        <v>48.316000000000003</v>
      </c>
      <c r="P36" s="5">
        <v>48.165999999999997</v>
      </c>
      <c r="Q36" s="5">
        <v>45.033999999999999</v>
      </c>
      <c r="R36" s="5">
        <v>52.634</v>
      </c>
    </row>
    <row r="37" spans="1:18" x14ac:dyDescent="0.2">
      <c r="A37" s="6"/>
      <c r="B37" s="6"/>
      <c r="C37" s="6"/>
      <c r="D37" s="6">
        <v>34.5</v>
      </c>
      <c r="E37" s="9">
        <v>41.79</v>
      </c>
      <c r="F37" s="8">
        <v>12665</v>
      </c>
      <c r="G37" s="6">
        <v>34.5</v>
      </c>
      <c r="H37" s="6">
        <v>43.83</v>
      </c>
      <c r="I37" s="6">
        <v>6589</v>
      </c>
      <c r="J37" s="6">
        <v>34.5</v>
      </c>
      <c r="K37" s="10">
        <v>49.44</v>
      </c>
      <c r="L37" s="6">
        <v>2557</v>
      </c>
      <c r="N37">
        <v>33.5</v>
      </c>
      <c r="O37" s="5">
        <v>48.875</v>
      </c>
      <c r="P37" s="5">
        <v>48.746000000000002</v>
      </c>
      <c r="Q37" s="5">
        <v>45.390999999999998</v>
      </c>
      <c r="R37" s="5">
        <v>53.222000000000001</v>
      </c>
    </row>
    <row r="38" spans="1:18" x14ac:dyDescent="0.2">
      <c r="A38" s="6"/>
      <c r="B38" s="6"/>
      <c r="C38" s="6"/>
      <c r="D38" s="6">
        <v>35.5</v>
      </c>
      <c r="E38" s="9">
        <v>42.07</v>
      </c>
      <c r="F38" s="8">
        <v>6366</v>
      </c>
      <c r="G38" s="6">
        <v>35.5</v>
      </c>
      <c r="H38" s="6">
        <v>44.16</v>
      </c>
      <c r="I38" s="6">
        <v>4988</v>
      </c>
      <c r="J38" s="6">
        <v>35.5</v>
      </c>
      <c r="K38" s="10">
        <v>50</v>
      </c>
      <c r="L38" s="6">
        <v>2292</v>
      </c>
      <c r="N38" s="21" t="s">
        <v>151</v>
      </c>
    </row>
    <row r="39" spans="1:18" x14ac:dyDescent="0.2">
      <c r="A39" s="6"/>
      <c r="B39" s="6"/>
      <c r="C39" s="6"/>
      <c r="D39" s="6">
        <v>36.5</v>
      </c>
      <c r="E39" s="9">
        <v>42.35</v>
      </c>
      <c r="F39" s="8">
        <v>5671</v>
      </c>
      <c r="G39" s="6"/>
      <c r="H39" s="6"/>
      <c r="I39" s="6"/>
      <c r="J39" s="6">
        <v>36.5</v>
      </c>
      <c r="K39" s="10">
        <v>50.56</v>
      </c>
      <c r="L39" s="6">
        <v>923</v>
      </c>
      <c r="N39" t="s">
        <v>157</v>
      </c>
      <c r="O39" t="s">
        <v>158</v>
      </c>
      <c r="P39" t="s">
        <v>159</v>
      </c>
      <c r="Q39" t="s">
        <v>160</v>
      </c>
      <c r="R39" t="s">
        <v>161</v>
      </c>
    </row>
    <row r="40" spans="1:18" x14ac:dyDescent="0.2">
      <c r="A40" s="6"/>
      <c r="B40" s="6"/>
      <c r="C40" s="6"/>
      <c r="D40" s="6">
        <v>37.5</v>
      </c>
      <c r="E40" s="9">
        <v>42.63</v>
      </c>
      <c r="F40" s="8">
        <v>25372</v>
      </c>
      <c r="G40" s="6"/>
      <c r="H40" s="6"/>
      <c r="I40" s="6"/>
      <c r="J40" s="6">
        <v>37.5</v>
      </c>
      <c r="K40" s="10">
        <v>51.12</v>
      </c>
      <c r="L40" s="6">
        <v>437</v>
      </c>
      <c r="N40">
        <v>0.9</v>
      </c>
      <c r="O40" s="5">
        <v>2.9409999999999998</v>
      </c>
      <c r="P40" s="5">
        <v>2.9340000000000002</v>
      </c>
      <c r="Q40" s="5">
        <v>2.2309999999999999</v>
      </c>
      <c r="R40" s="5">
        <v>3.7</v>
      </c>
    </row>
    <row r="41" spans="1:18" x14ac:dyDescent="0.2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N41">
        <v>1.9</v>
      </c>
      <c r="O41" s="5">
        <v>3.7240000000000002</v>
      </c>
      <c r="P41" s="5">
        <v>3.71</v>
      </c>
      <c r="Q41" s="5">
        <v>2.3519999999999999</v>
      </c>
      <c r="R41" s="5">
        <v>5.2140000000000004</v>
      </c>
    </row>
    <row r="42" spans="1:18" x14ac:dyDescent="0.2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N42">
        <v>2.9</v>
      </c>
      <c r="O42" s="5">
        <v>4.5069999999999997</v>
      </c>
      <c r="P42" s="5">
        <v>4.4720000000000004</v>
      </c>
      <c r="Q42" s="5">
        <v>2.4430000000000001</v>
      </c>
      <c r="R42" s="5">
        <v>6.7629999999999999</v>
      </c>
    </row>
    <row r="43" spans="1:18" x14ac:dyDescent="0.2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N43">
        <v>3.9</v>
      </c>
      <c r="O43" s="5">
        <v>5.3490000000000002</v>
      </c>
      <c r="P43" s="5">
        <v>5.32</v>
      </c>
      <c r="Q43" s="5">
        <v>3.8210000000000002</v>
      </c>
      <c r="R43" s="5">
        <v>7.0430000000000001</v>
      </c>
    </row>
    <row r="44" spans="1:18" x14ac:dyDescent="0.2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N44">
        <v>4.9000000000000004</v>
      </c>
      <c r="O44" s="5">
        <v>6.1989999999999998</v>
      </c>
      <c r="P44" s="5">
        <v>6.1829999999999998</v>
      </c>
      <c r="Q44" s="5">
        <v>5.2939999999999996</v>
      </c>
      <c r="R44" s="5">
        <v>7.2080000000000002</v>
      </c>
    </row>
    <row r="45" spans="1:18" x14ac:dyDescent="0.2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N45">
        <v>5.9</v>
      </c>
      <c r="O45" s="5">
        <v>7.048</v>
      </c>
      <c r="P45" s="5">
        <v>7.04</v>
      </c>
      <c r="Q45" s="5">
        <v>6.5259999999999998</v>
      </c>
      <c r="R45" s="5">
        <v>7.5620000000000003</v>
      </c>
    </row>
    <row r="46" spans="1:18" x14ac:dyDescent="0.2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N46">
        <v>6.9</v>
      </c>
      <c r="O46" s="5">
        <v>7.5819999999999999</v>
      </c>
      <c r="P46" s="5">
        <v>7.585</v>
      </c>
      <c r="Q46" s="5">
        <v>7.2729999999999997</v>
      </c>
      <c r="R46" s="5">
        <v>7.9029999999999996</v>
      </c>
    </row>
    <row r="47" spans="1:18" x14ac:dyDescent="0.2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N47">
        <v>7.9</v>
      </c>
      <c r="O47" s="5">
        <v>8.0820000000000007</v>
      </c>
      <c r="P47" s="5">
        <v>8.1</v>
      </c>
      <c r="Q47" s="5">
        <v>7.5880000000000001</v>
      </c>
      <c r="R47" s="5">
        <v>8.4760000000000009</v>
      </c>
    </row>
    <row r="48" spans="1:18" x14ac:dyDescent="0.2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N48">
        <v>8.9</v>
      </c>
      <c r="O48" s="5">
        <v>8.5820000000000007</v>
      </c>
      <c r="P48" s="5">
        <v>8.6210000000000004</v>
      </c>
      <c r="Q48" s="5">
        <v>7.7359999999999998</v>
      </c>
      <c r="R48" s="5">
        <v>9.2479999999999993</v>
      </c>
    </row>
    <row r="49" spans="1:18" x14ac:dyDescent="0.2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N49">
        <v>9.9</v>
      </c>
      <c r="O49" s="5">
        <v>9.0690000000000008</v>
      </c>
      <c r="P49" s="5">
        <v>9.0779999999999994</v>
      </c>
      <c r="Q49" s="5">
        <v>8.6110000000000007</v>
      </c>
      <c r="R49" s="5">
        <v>9.4600000000000009</v>
      </c>
    </row>
    <row r="50" spans="1:18" x14ac:dyDescent="0.2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N50">
        <v>10.9</v>
      </c>
      <c r="O50" s="5">
        <v>9.5540000000000003</v>
      </c>
      <c r="P50" s="5">
        <v>9.5500000000000007</v>
      </c>
      <c r="Q50" s="5">
        <v>9.0419999999999998</v>
      </c>
      <c r="R50" s="5">
        <v>10.066000000000001</v>
      </c>
    </row>
    <row r="51" spans="1:18" x14ac:dyDescent="0.2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N51">
        <v>11.9</v>
      </c>
      <c r="O51" s="5">
        <v>10.039999999999999</v>
      </c>
      <c r="P51" s="5">
        <v>9.9830000000000005</v>
      </c>
      <c r="Q51" s="5">
        <v>9.1999999999999993</v>
      </c>
      <c r="R51" s="5">
        <v>11.137</v>
      </c>
    </row>
    <row r="52" spans="1:18" x14ac:dyDescent="0.2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N52">
        <v>12.9</v>
      </c>
      <c r="O52" s="5">
        <v>10.62</v>
      </c>
      <c r="P52" s="5">
        <v>10.573</v>
      </c>
      <c r="Q52" s="5">
        <v>10.02</v>
      </c>
      <c r="R52" s="5">
        <v>11.449</v>
      </c>
    </row>
    <row r="53" spans="1:18" x14ac:dyDescent="0.2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N53">
        <v>13.9</v>
      </c>
      <c r="O53" s="5">
        <v>11.21</v>
      </c>
      <c r="P53" s="5">
        <v>11.189</v>
      </c>
      <c r="Q53" s="5">
        <v>10.756</v>
      </c>
      <c r="R53" s="5">
        <v>11.792</v>
      </c>
    </row>
    <row r="54" spans="1:18" x14ac:dyDescent="0.2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N54">
        <v>14.9</v>
      </c>
      <c r="O54" s="5">
        <v>11.8</v>
      </c>
      <c r="P54" s="5">
        <v>11.772</v>
      </c>
      <c r="Q54" s="5">
        <v>11.159000000000001</v>
      </c>
      <c r="R54" s="5">
        <v>12.518000000000001</v>
      </c>
    </row>
    <row r="55" spans="1:18" x14ac:dyDescent="0.2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N55">
        <v>15.9</v>
      </c>
      <c r="O55" s="5">
        <v>12.129</v>
      </c>
      <c r="P55" s="5">
        <v>12.12</v>
      </c>
      <c r="Q55" s="5">
        <v>11.574999999999999</v>
      </c>
      <c r="R55" s="5">
        <v>12.715</v>
      </c>
    </row>
    <row r="56" spans="1:18" x14ac:dyDescent="0.2">
      <c r="N56">
        <v>16.899999999999999</v>
      </c>
      <c r="O56" s="5">
        <v>12.43</v>
      </c>
      <c r="P56" s="5">
        <v>12.456</v>
      </c>
      <c r="Q56" s="5">
        <v>11.837999999999999</v>
      </c>
      <c r="R56" s="5">
        <v>12.882999999999999</v>
      </c>
    </row>
    <row r="57" spans="1:18" x14ac:dyDescent="0.2">
      <c r="N57">
        <v>17.899999999999999</v>
      </c>
      <c r="O57" s="5">
        <v>12.731</v>
      </c>
      <c r="P57" s="5">
        <v>12.773999999999999</v>
      </c>
      <c r="Q57" s="5">
        <v>11.997999999999999</v>
      </c>
      <c r="R57" s="5">
        <v>13.228</v>
      </c>
    </row>
    <row r="58" spans="1:18" x14ac:dyDescent="0.2">
      <c r="N58">
        <v>18.899999999999999</v>
      </c>
      <c r="O58" s="5">
        <v>12.85</v>
      </c>
      <c r="P58" s="5">
        <v>12.885</v>
      </c>
      <c r="Q58" s="5">
        <v>12.218</v>
      </c>
      <c r="R58" s="5">
        <v>13.313000000000001</v>
      </c>
    </row>
    <row r="59" spans="1:18" x14ac:dyDescent="0.2">
      <c r="N59">
        <v>19.899999999999999</v>
      </c>
      <c r="O59" s="5">
        <v>12.949</v>
      </c>
      <c r="P59" s="5">
        <v>12.978</v>
      </c>
      <c r="Q59" s="5">
        <v>12.379</v>
      </c>
      <c r="R59" s="5">
        <v>13.365</v>
      </c>
    </row>
    <row r="60" spans="1:18" x14ac:dyDescent="0.2">
      <c r="N60">
        <v>20.9</v>
      </c>
      <c r="O60" s="5">
        <v>13.047000000000001</v>
      </c>
      <c r="P60" s="5">
        <v>13.074999999999999</v>
      </c>
      <c r="Q60" s="5">
        <v>12.487</v>
      </c>
      <c r="R60" s="5">
        <v>13.451000000000001</v>
      </c>
    </row>
    <row r="61" spans="1:18" x14ac:dyDescent="0.2">
      <c r="N61">
        <v>21.9</v>
      </c>
      <c r="O61" s="5">
        <v>13.118</v>
      </c>
      <c r="P61" s="5">
        <v>13.138</v>
      </c>
      <c r="Q61" s="5">
        <v>12.58</v>
      </c>
      <c r="R61" s="5">
        <v>13.528</v>
      </c>
    </row>
    <row r="62" spans="1:18" x14ac:dyDescent="0.2">
      <c r="N62">
        <v>22.9</v>
      </c>
      <c r="O62" s="5">
        <v>13.185</v>
      </c>
      <c r="P62" s="5">
        <v>13.196999999999999</v>
      </c>
      <c r="Q62" s="5">
        <v>12.659000000000001</v>
      </c>
      <c r="R62" s="5">
        <v>13.629</v>
      </c>
    </row>
    <row r="63" spans="1:18" x14ac:dyDescent="0.2">
      <c r="N63">
        <v>23.9</v>
      </c>
      <c r="O63" s="5">
        <v>13.252000000000001</v>
      </c>
      <c r="P63" s="5">
        <v>13.256</v>
      </c>
      <c r="Q63" s="5">
        <v>12.715999999999999</v>
      </c>
      <c r="R63" s="5">
        <v>13.771000000000001</v>
      </c>
    </row>
    <row r="64" spans="1:18" x14ac:dyDescent="0.2">
      <c r="N64">
        <v>24.9</v>
      </c>
      <c r="O64" s="5">
        <v>13.417</v>
      </c>
      <c r="P64" s="5">
        <v>13.407</v>
      </c>
      <c r="Q64" s="5">
        <v>12.967000000000001</v>
      </c>
      <c r="R64" s="5">
        <v>13.927</v>
      </c>
    </row>
    <row r="65" spans="14:18" x14ac:dyDescent="0.2">
      <c r="N65">
        <v>25.9</v>
      </c>
      <c r="O65" s="5">
        <v>13.592000000000001</v>
      </c>
      <c r="P65" s="5">
        <v>13.573</v>
      </c>
      <c r="Q65" s="5">
        <v>13.124000000000001</v>
      </c>
      <c r="R65" s="5">
        <v>14.141999999999999</v>
      </c>
    </row>
    <row r="66" spans="14:18" x14ac:dyDescent="0.2">
      <c r="N66">
        <v>26.9</v>
      </c>
      <c r="O66" s="5">
        <v>13.768000000000001</v>
      </c>
      <c r="P66" s="5">
        <v>13.746</v>
      </c>
      <c r="Q66" s="5">
        <v>13.211</v>
      </c>
      <c r="R66" s="5">
        <v>14.465</v>
      </c>
    </row>
    <row r="67" spans="14:18" x14ac:dyDescent="0.2">
      <c r="N67">
        <v>27.9</v>
      </c>
      <c r="O67" s="5">
        <v>18.658999999999999</v>
      </c>
      <c r="P67" s="5">
        <v>18.561</v>
      </c>
      <c r="Q67" s="5">
        <v>17.838999999999999</v>
      </c>
      <c r="R67" s="5">
        <v>19.972999999999999</v>
      </c>
    </row>
    <row r="68" spans="14:18" x14ac:dyDescent="0.2">
      <c r="N68">
        <v>28.9</v>
      </c>
      <c r="O68" s="5">
        <v>24.074000000000002</v>
      </c>
      <c r="P68" s="5">
        <v>23.841999999999999</v>
      </c>
      <c r="Q68" s="5">
        <v>22.61</v>
      </c>
      <c r="R68" s="5">
        <v>26.756</v>
      </c>
    </row>
    <row r="69" spans="14:18" x14ac:dyDescent="0.2">
      <c r="N69">
        <v>29.9</v>
      </c>
      <c r="O69" s="5">
        <v>29.488</v>
      </c>
      <c r="P69" s="5">
        <v>29.129000000000001</v>
      </c>
      <c r="Q69" s="5">
        <v>27.356000000000002</v>
      </c>
      <c r="R69" s="5">
        <v>33.521999999999998</v>
      </c>
    </row>
    <row r="70" spans="14:18" x14ac:dyDescent="0.2">
      <c r="N70">
        <v>30.9</v>
      </c>
      <c r="O70" s="5">
        <v>30.844000000000001</v>
      </c>
      <c r="P70" s="5">
        <v>30.5</v>
      </c>
      <c r="Q70" s="5">
        <v>28.693999999999999</v>
      </c>
      <c r="R70" s="5">
        <v>34.93</v>
      </c>
    </row>
    <row r="71" spans="14:18" x14ac:dyDescent="0.2">
      <c r="N71">
        <v>31.9</v>
      </c>
      <c r="O71" s="5">
        <v>31.748999999999999</v>
      </c>
      <c r="P71" s="5">
        <v>31.391999999999999</v>
      </c>
      <c r="Q71" s="5">
        <v>29.164999999999999</v>
      </c>
      <c r="R71" s="5">
        <v>35.941000000000003</v>
      </c>
    </row>
    <row r="72" spans="14:18" x14ac:dyDescent="0.2">
      <c r="N72">
        <v>32.9</v>
      </c>
      <c r="O72" s="5">
        <v>32.654000000000003</v>
      </c>
      <c r="P72" s="5">
        <v>32.244</v>
      </c>
      <c r="Q72" s="5">
        <v>29.408999999999999</v>
      </c>
      <c r="R72" s="5">
        <v>37.805</v>
      </c>
    </row>
    <row r="73" spans="14:18" x14ac:dyDescent="0.2">
      <c r="N73">
        <v>33.9</v>
      </c>
      <c r="O73" s="5">
        <v>33.283999999999999</v>
      </c>
      <c r="P73" s="5">
        <v>32.851999999999997</v>
      </c>
      <c r="Q73" s="5">
        <v>29.853000000000002</v>
      </c>
      <c r="R73" s="5">
        <v>38.572000000000003</v>
      </c>
    </row>
    <row r="74" spans="14:18" x14ac:dyDescent="0.2">
      <c r="N74">
        <v>34.9</v>
      </c>
      <c r="O74" s="5">
        <v>33.884</v>
      </c>
      <c r="P74" s="5">
        <v>33.496000000000002</v>
      </c>
      <c r="Q74" s="5">
        <v>30.135000000000002</v>
      </c>
      <c r="R74" s="5">
        <v>39.4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3DAEA-3D60-A54E-947C-9410023B557D}">
  <dimension ref="A1:R105"/>
  <sheetViews>
    <sheetView workbookViewId="0">
      <selection activeCell="M2" sqref="I2:M2"/>
    </sheetView>
  </sheetViews>
  <sheetFormatPr baseColWidth="10" defaultRowHeight="16" x14ac:dyDescent="0.2"/>
  <cols>
    <col min="1" max="1" width="12.33203125" bestFit="1" customWidth="1"/>
    <col min="2" max="2" width="12.33203125" customWidth="1"/>
    <col min="3" max="3" width="8" bestFit="1" customWidth="1"/>
    <col min="4" max="4" width="8.5" style="5" bestFit="1" customWidth="1"/>
    <col min="5" max="5" width="10.83203125" style="5"/>
    <col min="6" max="7" width="4.6640625" style="5" bestFit="1" customWidth="1"/>
    <col min="8" max="8" width="5.33203125" bestFit="1" customWidth="1"/>
    <col min="10" max="10" width="5.33203125" bestFit="1" customWidth="1"/>
    <col min="11" max="11" width="4.6640625" bestFit="1" customWidth="1"/>
    <col min="12" max="12" width="5.33203125" bestFit="1" customWidth="1"/>
    <col min="13" max="13" width="4.6640625" bestFit="1" customWidth="1"/>
    <col min="15" max="15" width="5.33203125" bestFit="1" customWidth="1"/>
    <col min="16" max="16" width="4.6640625" bestFit="1" customWidth="1"/>
    <col min="17" max="17" width="5.33203125" bestFit="1" customWidth="1"/>
    <col min="18" max="18" width="4.6640625" bestFit="1" customWidth="1"/>
  </cols>
  <sheetData>
    <row r="1" spans="1:18" x14ac:dyDescent="0.2">
      <c r="A1" s="1" t="s">
        <v>208</v>
      </c>
      <c r="B1" s="1"/>
    </row>
    <row r="2" spans="1:18" ht="137" thickBot="1" x14ac:dyDescent="0.25">
      <c r="A2" s="27" t="s">
        <v>57</v>
      </c>
      <c r="B2" s="27" t="s">
        <v>84</v>
      </c>
      <c r="C2" s="27" t="s">
        <v>51</v>
      </c>
      <c r="D2" s="29" t="s">
        <v>194</v>
      </c>
      <c r="E2" s="27" t="s">
        <v>77</v>
      </c>
      <c r="F2" s="27" t="s">
        <v>78</v>
      </c>
      <c r="G2" s="27" t="s">
        <v>79</v>
      </c>
      <c r="H2" s="27" t="s">
        <v>79</v>
      </c>
      <c r="I2" s="15" t="s">
        <v>197</v>
      </c>
      <c r="J2" s="30" t="s">
        <v>200</v>
      </c>
      <c r="K2" s="30" t="s">
        <v>203</v>
      </c>
      <c r="L2" s="30" t="s">
        <v>201</v>
      </c>
      <c r="M2" s="30" t="s">
        <v>202</v>
      </c>
      <c r="N2" s="29" t="s">
        <v>209</v>
      </c>
      <c r="O2" s="30" t="s">
        <v>204</v>
      </c>
      <c r="P2" s="30" t="s">
        <v>205</v>
      </c>
      <c r="Q2" s="30" t="s">
        <v>206</v>
      </c>
      <c r="R2" s="30" t="s">
        <v>207</v>
      </c>
    </row>
    <row r="3" spans="1:18" ht="17" thickTop="1" x14ac:dyDescent="0.2">
      <c r="A3" t="s">
        <v>61</v>
      </c>
      <c r="B3" s="6">
        <v>0.5</v>
      </c>
      <c r="C3" s="4">
        <v>2.0010000000000012</v>
      </c>
      <c r="D3" s="5">
        <v>3.7930000000000001</v>
      </c>
      <c r="E3" s="5">
        <v>3.7135938549632934</v>
      </c>
      <c r="F3" s="5">
        <f t="shared" ref="F3:F66" si="0">E3+0.1641</f>
        <v>3.8776938549632933</v>
      </c>
      <c r="G3" s="5">
        <f t="shared" ref="G3:G66" si="1">E3-0.1641</f>
        <v>3.5494938549632935</v>
      </c>
      <c r="H3" s="5">
        <v>-0.29137357470359504</v>
      </c>
      <c r="I3" s="5">
        <v>-0.13434204723252899</v>
      </c>
      <c r="J3" s="5">
        <v>-1.13897553962647</v>
      </c>
      <c r="K3" s="5">
        <v>0.80776203377411304</v>
      </c>
      <c r="L3" s="5">
        <v>-2.0496448466374999</v>
      </c>
      <c r="M3" s="5">
        <v>1.71584980415071</v>
      </c>
      <c r="N3" s="5">
        <v>0.31901787883822003</v>
      </c>
      <c r="O3" s="5">
        <v>4.1257361797599798E-2</v>
      </c>
      <c r="P3" s="5">
        <v>0.59394129109189597</v>
      </c>
      <c r="Q3" s="5">
        <v>-0.231086693868162</v>
      </c>
      <c r="R3" s="5">
        <v>0.88353151738654001</v>
      </c>
    </row>
    <row r="4" spans="1:18" x14ac:dyDescent="0.2">
      <c r="A4" t="s">
        <v>64</v>
      </c>
      <c r="B4" s="6">
        <v>0.5</v>
      </c>
      <c r="C4" s="5">
        <v>2.6280000000000001</v>
      </c>
      <c r="D4" s="5">
        <v>3.69</v>
      </c>
      <c r="E4" s="5">
        <v>3.700408699609778</v>
      </c>
      <c r="F4" s="5">
        <f t="shared" si="0"/>
        <v>3.8645086996097779</v>
      </c>
      <c r="G4" s="5">
        <f t="shared" si="1"/>
        <v>3.5363086996097781</v>
      </c>
      <c r="H4" s="5">
        <v>-0.28591356201169005</v>
      </c>
      <c r="I4" s="5">
        <v>-0.2482527046769</v>
      </c>
      <c r="J4" s="5">
        <v>-1.19839774953694</v>
      </c>
      <c r="K4" s="5">
        <v>0.681358974712031</v>
      </c>
      <c r="L4" s="5">
        <v>-2.0780960673662698</v>
      </c>
      <c r="M4" s="5">
        <v>1.5201481608703999</v>
      </c>
      <c r="N4" s="5">
        <v>0.25619621855320301</v>
      </c>
      <c r="O4" s="5">
        <v>-3.93905644812003E-4</v>
      </c>
      <c r="P4" s="5">
        <v>0.51651487483413505</v>
      </c>
      <c r="Q4" s="5">
        <v>-0.269064137915071</v>
      </c>
      <c r="R4" s="5">
        <v>0.76346104851934304</v>
      </c>
    </row>
    <row r="5" spans="1:18" x14ac:dyDescent="0.2">
      <c r="A5" t="s">
        <v>62</v>
      </c>
      <c r="B5" s="6">
        <v>0.5</v>
      </c>
      <c r="C5" s="5">
        <v>2.6960000000000002</v>
      </c>
      <c r="D5" s="5">
        <v>3.5920000000000001</v>
      </c>
      <c r="E5" s="5">
        <v>3.702138903729622</v>
      </c>
      <c r="F5" s="5">
        <f t="shared" si="0"/>
        <v>3.8662389037296219</v>
      </c>
      <c r="G5" s="5">
        <f t="shared" si="1"/>
        <v>3.538038903729622</v>
      </c>
      <c r="H5" s="5">
        <v>-0.281524140599342</v>
      </c>
      <c r="I5" s="5">
        <v>0.102926084804112</v>
      </c>
      <c r="J5" s="5">
        <v>-0.88961799432011601</v>
      </c>
      <c r="K5" s="5">
        <v>1.06597889157632</v>
      </c>
      <c r="L5" s="5">
        <v>-1.79938441962965</v>
      </c>
      <c r="M5" s="5">
        <v>2.0029495899520602</v>
      </c>
      <c r="N5" s="5">
        <v>0.40535825080118698</v>
      </c>
      <c r="O5" s="5">
        <v>0.12447247956757</v>
      </c>
      <c r="P5" s="5">
        <v>0.67744264340003202</v>
      </c>
      <c r="Q5" s="5">
        <v>-0.14994601731082199</v>
      </c>
      <c r="R5" s="5">
        <v>0.94247708534054297</v>
      </c>
    </row>
    <row r="6" spans="1:18" x14ac:dyDescent="0.2">
      <c r="A6" t="s">
        <v>64</v>
      </c>
      <c r="B6" s="6">
        <v>1.5</v>
      </c>
      <c r="C6" s="5">
        <v>3.4079999999999999</v>
      </c>
      <c r="D6" s="5">
        <v>3.6869999999999998</v>
      </c>
      <c r="E6" s="5">
        <v>3.7070977734948602</v>
      </c>
      <c r="F6" s="5">
        <f t="shared" si="0"/>
        <v>3.8711977734948602</v>
      </c>
      <c r="G6" s="5">
        <f t="shared" si="1"/>
        <v>3.5429977734948603</v>
      </c>
      <c r="H6" s="5">
        <v>-0.22655525886243899</v>
      </c>
      <c r="I6" s="5">
        <v>0.11604110550638901</v>
      </c>
      <c r="J6" s="5">
        <v>-0.90690814608806603</v>
      </c>
      <c r="K6" s="5">
        <v>1.03815861807078</v>
      </c>
      <c r="L6" s="5">
        <v>-1.8260845766702001</v>
      </c>
      <c r="M6" s="5">
        <v>1.96321410687741</v>
      </c>
      <c r="N6" s="5">
        <v>0.46457360069043202</v>
      </c>
      <c r="O6" s="5">
        <v>0.17777958329389101</v>
      </c>
      <c r="P6" s="5">
        <v>0.73636065078549495</v>
      </c>
      <c r="Q6" s="5">
        <v>-7.1073934702171396E-2</v>
      </c>
      <c r="R6" s="5">
        <v>1.00995589636603</v>
      </c>
    </row>
    <row r="7" spans="1:18" x14ac:dyDescent="0.2">
      <c r="A7" t="s">
        <v>62</v>
      </c>
      <c r="B7" s="6">
        <v>1.5</v>
      </c>
      <c r="C7" s="5">
        <v>3.68</v>
      </c>
      <c r="D7" s="5">
        <v>3.67</v>
      </c>
      <c r="E7" s="5">
        <v>3.7180101949540498</v>
      </c>
      <c r="F7" s="5">
        <f t="shared" si="0"/>
        <v>3.8821101949540497</v>
      </c>
      <c r="G7" s="5">
        <f t="shared" si="1"/>
        <v>3.5539101949540499</v>
      </c>
      <c r="H7" s="5">
        <v>-0.22039524203645272</v>
      </c>
      <c r="I7" s="5">
        <v>3.84417637743368E-2</v>
      </c>
      <c r="J7" s="5">
        <v>-0.97607632997539595</v>
      </c>
      <c r="K7" s="5">
        <v>0.91408618392249097</v>
      </c>
      <c r="L7" s="5">
        <v>-1.8776432785827699</v>
      </c>
      <c r="M7" s="5">
        <v>1.8186969072560599</v>
      </c>
      <c r="N7" s="5">
        <v>0.50861195629351097</v>
      </c>
      <c r="O7" s="5">
        <v>0.21422516523430599</v>
      </c>
      <c r="P7" s="5">
        <v>0.78118264540859395</v>
      </c>
      <c r="Q7" s="5">
        <v>-3.7510928227268897E-2</v>
      </c>
      <c r="R7" s="5">
        <v>1.04559544268648</v>
      </c>
    </row>
    <row r="8" spans="1:18" x14ac:dyDescent="0.2">
      <c r="A8" t="s">
        <v>61</v>
      </c>
      <c r="B8" s="6">
        <v>1.5</v>
      </c>
      <c r="C8" s="4">
        <v>3.7870000000000008</v>
      </c>
      <c r="D8" s="5">
        <v>3.8965000000000001</v>
      </c>
      <c r="E8" s="5">
        <v>3.7179817980254199</v>
      </c>
      <c r="F8" s="5">
        <f t="shared" si="0"/>
        <v>3.8820817980254199</v>
      </c>
      <c r="G8" s="5">
        <f t="shared" si="1"/>
        <v>3.55388179802542</v>
      </c>
      <c r="H8" s="5">
        <v>-0.21144108607289391</v>
      </c>
      <c r="I8" s="5">
        <v>0.32837498215481697</v>
      </c>
      <c r="J8" s="5">
        <v>-0.65242433870243099</v>
      </c>
      <c r="K8" s="5">
        <v>1.2940190260137201</v>
      </c>
      <c r="L8" s="5">
        <v>-1.6272382763367701</v>
      </c>
      <c r="M8" s="5">
        <v>2.1871560681609998</v>
      </c>
      <c r="N8" s="5">
        <v>0.42641063240082</v>
      </c>
      <c r="O8" s="5">
        <v>0.16278246127603699</v>
      </c>
      <c r="P8" s="5">
        <v>0.696634007640488</v>
      </c>
      <c r="Q8" s="5">
        <v>-0.116816129233119</v>
      </c>
      <c r="R8" s="5">
        <v>0.96078617201121796</v>
      </c>
    </row>
    <row r="9" spans="1:18" x14ac:dyDescent="0.2">
      <c r="A9" t="s">
        <v>63</v>
      </c>
      <c r="B9" s="6">
        <v>0.5</v>
      </c>
      <c r="C9">
        <v>4.47</v>
      </c>
      <c r="D9" s="5">
        <v>3.649</v>
      </c>
      <c r="E9" s="5">
        <v>3.744941728589215</v>
      </c>
      <c r="F9" s="5">
        <f t="shared" si="0"/>
        <v>3.9090417285892149</v>
      </c>
      <c r="G9" s="5">
        <f t="shared" si="1"/>
        <v>3.5808417285892151</v>
      </c>
      <c r="H9" s="5">
        <v>-0.22322939686413004</v>
      </c>
      <c r="I9" s="5">
        <v>0.25695347359519599</v>
      </c>
      <c r="J9" s="5">
        <v>-0.512090325080232</v>
      </c>
      <c r="K9" s="5">
        <v>1.3365792654326201</v>
      </c>
      <c r="L9" s="5">
        <v>-1.53347854200511</v>
      </c>
      <c r="M9" s="5">
        <v>2.0691008859438398</v>
      </c>
      <c r="N9" s="5">
        <v>0.37667274595063499</v>
      </c>
      <c r="O9" s="5">
        <v>0.128327978002587</v>
      </c>
      <c r="P9" s="5">
        <v>0.66370898017509095</v>
      </c>
      <c r="Q9" s="5">
        <v>-0.13060581982335701</v>
      </c>
      <c r="R9" s="5">
        <v>0.85563537982217897</v>
      </c>
    </row>
    <row r="10" spans="1:18" x14ac:dyDescent="0.2">
      <c r="A10" t="s">
        <v>62</v>
      </c>
      <c r="B10" s="6">
        <v>2.5</v>
      </c>
      <c r="C10" s="5">
        <v>4.6630000000000003</v>
      </c>
      <c r="D10" s="5">
        <v>3.6469999999999998</v>
      </c>
      <c r="E10" s="5">
        <v>3.7523841487041478</v>
      </c>
      <c r="F10" s="5">
        <f t="shared" si="0"/>
        <v>3.9164841487041477</v>
      </c>
      <c r="G10" s="5">
        <f t="shared" si="1"/>
        <v>3.5882841487041479</v>
      </c>
      <c r="H10" s="5">
        <v>-0.25176915430268398</v>
      </c>
      <c r="I10" s="5">
        <v>-1.2503209410654701E-2</v>
      </c>
      <c r="J10" s="5">
        <v>-1.00710543153405</v>
      </c>
      <c r="K10" s="5">
        <v>0.98562133366840499</v>
      </c>
      <c r="L10" s="5">
        <v>-1.89960123481862</v>
      </c>
      <c r="M10" s="5">
        <v>1.91997495877297</v>
      </c>
      <c r="N10" s="5">
        <v>0.54935117772766195</v>
      </c>
      <c r="O10" s="5">
        <v>0.26133725729958601</v>
      </c>
      <c r="P10" s="5">
        <v>0.83085113320314796</v>
      </c>
      <c r="Q10" s="5">
        <v>-1.2643631686707599E-2</v>
      </c>
      <c r="R10" s="5">
        <v>1.1128924710988199</v>
      </c>
    </row>
    <row r="11" spans="1:18" x14ac:dyDescent="0.2">
      <c r="A11" t="s">
        <v>63</v>
      </c>
      <c r="B11" s="6">
        <v>1.5</v>
      </c>
      <c r="C11">
        <v>5.35</v>
      </c>
      <c r="D11" s="5">
        <v>3.7515000000000001</v>
      </c>
      <c r="E11" s="5">
        <v>3.7959347525213887</v>
      </c>
      <c r="F11" s="5">
        <f t="shared" si="0"/>
        <v>3.9600347525213886</v>
      </c>
      <c r="G11" s="5">
        <f t="shared" si="1"/>
        <v>3.6318347525213888</v>
      </c>
      <c r="H11" s="5">
        <v>-0.36224782897266006</v>
      </c>
      <c r="I11" s="5">
        <v>-0.105046238093798</v>
      </c>
      <c r="J11" s="5">
        <v>-1.0941584108796401</v>
      </c>
      <c r="K11" s="5">
        <v>0.83577917879638697</v>
      </c>
      <c r="L11" s="5">
        <v>-1.97040811684178</v>
      </c>
      <c r="M11" s="5">
        <v>1.71966578049358</v>
      </c>
      <c r="N11" s="5">
        <v>0.59311436476316803</v>
      </c>
      <c r="O11" s="5">
        <v>0.30839247136022302</v>
      </c>
      <c r="P11" s="5">
        <v>0.87249284169463504</v>
      </c>
      <c r="Q11" s="5">
        <v>1.84162463559298E-2</v>
      </c>
      <c r="R11" s="5">
        <v>1.1414242957345</v>
      </c>
    </row>
    <row r="12" spans="1:18" x14ac:dyDescent="0.2">
      <c r="A12" t="s">
        <v>61</v>
      </c>
      <c r="B12" s="6">
        <v>2.5</v>
      </c>
      <c r="C12" s="5">
        <v>5.5730000000000004</v>
      </c>
      <c r="D12" s="5">
        <v>3.95</v>
      </c>
      <c r="E12" s="5">
        <v>3.8036734504947463</v>
      </c>
      <c r="F12" s="5">
        <f t="shared" si="0"/>
        <v>3.9677734504947462</v>
      </c>
      <c r="G12" s="5">
        <f t="shared" si="1"/>
        <v>3.6395734504947463</v>
      </c>
      <c r="H12" s="5">
        <v>-0.40001180925940621</v>
      </c>
      <c r="I12" s="5">
        <v>-0.143215382254398</v>
      </c>
      <c r="J12" s="5">
        <v>-1.09826701451546</v>
      </c>
      <c r="K12" s="5">
        <v>0.87826513898030301</v>
      </c>
      <c r="L12" s="5">
        <v>-1.90283592798831</v>
      </c>
      <c r="M12" s="5">
        <v>1.7421185085796</v>
      </c>
      <c r="N12" s="5">
        <v>0.65976619022364902</v>
      </c>
      <c r="O12" s="5">
        <v>0.39199699233358098</v>
      </c>
      <c r="P12" s="5">
        <v>0.92864337869660596</v>
      </c>
      <c r="Q12" s="5">
        <v>0.138386773459308</v>
      </c>
      <c r="R12" s="5">
        <v>1.18035510525708</v>
      </c>
    </row>
    <row r="13" spans="1:18" x14ac:dyDescent="0.2">
      <c r="A13" t="s">
        <v>62</v>
      </c>
      <c r="B13" s="6">
        <v>3.5</v>
      </c>
      <c r="C13" s="5">
        <v>5.6470000000000002</v>
      </c>
      <c r="D13" s="5">
        <v>4.0449999999999999</v>
      </c>
      <c r="E13" s="5">
        <v>3.8010544653037481</v>
      </c>
      <c r="F13" s="5">
        <f t="shared" si="0"/>
        <v>3.965154465303748</v>
      </c>
      <c r="G13" s="5">
        <f t="shared" si="1"/>
        <v>3.6369544653037482</v>
      </c>
      <c r="H13" s="5">
        <v>-0.40788928689524273</v>
      </c>
      <c r="I13" s="5">
        <v>-0.1833296043398</v>
      </c>
      <c r="J13" s="5">
        <v>-1.1582465153485899</v>
      </c>
      <c r="K13" s="5">
        <v>0.77555820135632203</v>
      </c>
      <c r="L13" s="5">
        <v>-2.0618160010318598</v>
      </c>
      <c r="M13" s="5">
        <v>1.70500866934155</v>
      </c>
      <c r="N13" s="5">
        <v>0.56854904750709701</v>
      </c>
      <c r="O13" s="5">
        <v>0.26602978573066999</v>
      </c>
      <c r="P13" s="5">
        <v>0.85296671037139205</v>
      </c>
      <c r="Q13" s="5">
        <v>-3.1569489155987701E-2</v>
      </c>
      <c r="R13" s="5">
        <v>1.1295350797549999</v>
      </c>
    </row>
    <row r="14" spans="1:18" x14ac:dyDescent="0.2">
      <c r="A14" t="s">
        <v>64</v>
      </c>
      <c r="B14" s="6">
        <v>4.5</v>
      </c>
      <c r="C14" s="5">
        <v>5.86</v>
      </c>
      <c r="D14" s="5">
        <v>3.7210000000000001</v>
      </c>
      <c r="E14" s="5">
        <v>3.8108024202993724</v>
      </c>
      <c r="F14" s="5">
        <f t="shared" si="0"/>
        <v>3.9749024202993724</v>
      </c>
      <c r="G14" s="5">
        <f t="shared" si="1"/>
        <v>3.6467024202993725</v>
      </c>
      <c r="H14" s="5">
        <v>-0.44198500335650903</v>
      </c>
      <c r="I14" s="5">
        <v>-4.9592305646231502E-2</v>
      </c>
      <c r="J14" s="5">
        <v>-1.01527244973867</v>
      </c>
      <c r="K14" s="5">
        <v>0.88960201611116396</v>
      </c>
      <c r="L14" s="5">
        <v>-1.89756049231916</v>
      </c>
      <c r="M14" s="5">
        <v>1.84528609775376</v>
      </c>
      <c r="N14" s="5">
        <v>0.35463206145328702</v>
      </c>
      <c r="O14" s="5">
        <v>8.5344106594508307E-2</v>
      </c>
      <c r="P14" s="5">
        <v>0.62185505053697199</v>
      </c>
      <c r="Q14" s="5">
        <v>-0.16007210051600701</v>
      </c>
      <c r="R14" s="5">
        <v>0.89733388860680796</v>
      </c>
    </row>
    <row r="15" spans="1:18" x14ac:dyDescent="0.2">
      <c r="A15" t="s">
        <v>63</v>
      </c>
      <c r="B15" s="6">
        <v>2.5</v>
      </c>
      <c r="C15">
        <v>6.23</v>
      </c>
      <c r="D15" s="5">
        <v>3.6389999999999998</v>
      </c>
      <c r="E15" s="5">
        <v>3.8106844673375648</v>
      </c>
      <c r="F15" s="5">
        <f t="shared" si="0"/>
        <v>3.9747844673375647</v>
      </c>
      <c r="G15" s="5">
        <f t="shared" si="1"/>
        <v>3.6465844673375649</v>
      </c>
      <c r="H15" s="5">
        <v>-0.46241658966658705</v>
      </c>
      <c r="I15" s="5">
        <v>-6.6263105719144705E-2</v>
      </c>
      <c r="J15" s="5">
        <v>-1.0603705415395499</v>
      </c>
      <c r="K15" s="5">
        <v>0.87338417208335895</v>
      </c>
      <c r="L15" s="5">
        <v>-1.89644428126303</v>
      </c>
      <c r="M15" s="5">
        <v>1.8570676978885501</v>
      </c>
      <c r="N15" s="5">
        <v>0.29582265574498501</v>
      </c>
      <c r="O15" s="5">
        <v>2.4365963601706599E-2</v>
      </c>
      <c r="P15" s="5">
        <v>0.56705742763232703</v>
      </c>
      <c r="Q15" s="5">
        <v>-0.22426197815962401</v>
      </c>
      <c r="R15" s="5">
        <v>0.84778875739182802</v>
      </c>
    </row>
    <row r="16" spans="1:18" x14ac:dyDescent="0.2">
      <c r="A16" t="s">
        <v>62</v>
      </c>
      <c r="B16" s="6">
        <v>4.5</v>
      </c>
      <c r="C16" s="5">
        <v>6.63</v>
      </c>
      <c r="D16" s="5">
        <v>3.86</v>
      </c>
      <c r="E16" s="5">
        <v>3.8116988101483984</v>
      </c>
      <c r="F16" s="5">
        <f t="shared" si="0"/>
        <v>3.9757988101483983</v>
      </c>
      <c r="G16" s="5">
        <f t="shared" si="1"/>
        <v>3.6475988101483985</v>
      </c>
      <c r="H16" s="5">
        <v>-0.44957082920065461</v>
      </c>
      <c r="I16" s="5">
        <v>-0.16979838713783499</v>
      </c>
      <c r="J16" s="5">
        <v>-1.0803802352221401</v>
      </c>
      <c r="K16" s="5">
        <v>0.77768646227790295</v>
      </c>
      <c r="L16" s="5">
        <v>-2.0032343515256299</v>
      </c>
      <c r="M16" s="5">
        <v>1.6512266777107101</v>
      </c>
      <c r="N16" s="5">
        <v>0.61269395991444997</v>
      </c>
      <c r="O16" s="5">
        <v>0.341434726702324</v>
      </c>
      <c r="P16" s="5">
        <v>0.87345321044875002</v>
      </c>
      <c r="Q16" s="5">
        <v>7.2822554187822103E-2</v>
      </c>
      <c r="R16" s="5">
        <v>1.1174793835494401</v>
      </c>
    </row>
    <row r="17" spans="1:18" x14ac:dyDescent="0.2">
      <c r="A17" t="s">
        <v>63</v>
      </c>
      <c r="B17" s="6">
        <v>3.5</v>
      </c>
      <c r="C17">
        <v>6.88</v>
      </c>
      <c r="D17" s="5">
        <v>4.0330000000000004</v>
      </c>
      <c r="E17" s="5">
        <v>3.8132764519159115</v>
      </c>
      <c r="F17" s="5">
        <f t="shared" si="0"/>
        <v>3.9773764519159114</v>
      </c>
      <c r="G17" s="5">
        <f t="shared" si="1"/>
        <v>3.6491764519159116</v>
      </c>
      <c r="H17" s="5">
        <v>-0.4096247498437634</v>
      </c>
      <c r="I17" s="5">
        <v>-0.230571200929088</v>
      </c>
      <c r="J17" s="5">
        <v>-1.18292531599571</v>
      </c>
      <c r="K17" s="5">
        <v>0.73141006781092799</v>
      </c>
      <c r="L17" s="5">
        <v>-2.0663581840314098</v>
      </c>
      <c r="M17" s="5">
        <v>1.6430766178199601</v>
      </c>
      <c r="N17" s="5">
        <v>0.40537785615838301</v>
      </c>
      <c r="O17" s="5">
        <v>8.5997340312111495E-2</v>
      </c>
      <c r="P17" s="5">
        <v>0.71692251984517197</v>
      </c>
      <c r="Q17" s="5">
        <v>-0.18924655854624201</v>
      </c>
      <c r="R17" s="5">
        <v>1.0081278237748399</v>
      </c>
    </row>
    <row r="18" spans="1:18" x14ac:dyDescent="0.2">
      <c r="A18" t="s">
        <v>63</v>
      </c>
      <c r="B18" s="6">
        <v>4.5</v>
      </c>
      <c r="C18">
        <v>7.32</v>
      </c>
      <c r="D18" s="5">
        <v>3.5529999999999999</v>
      </c>
      <c r="E18" s="5">
        <v>3.8106496199744742</v>
      </c>
      <c r="F18" s="5">
        <f t="shared" si="0"/>
        <v>3.9747496199744741</v>
      </c>
      <c r="G18" s="5">
        <f t="shared" si="1"/>
        <v>3.6465496199744742</v>
      </c>
      <c r="H18" s="5">
        <v>-0.292609032325584</v>
      </c>
      <c r="I18" s="5">
        <v>-0.218845071477764</v>
      </c>
      <c r="J18" s="5">
        <v>-1.19520021146387</v>
      </c>
      <c r="K18" s="5">
        <v>0.776550311586099</v>
      </c>
      <c r="L18" s="5">
        <v>-2.1420628769388301</v>
      </c>
      <c r="M18" s="5">
        <v>1.6606051988427299</v>
      </c>
      <c r="N18" s="5">
        <v>0.362222965710916</v>
      </c>
      <c r="O18" s="5">
        <v>6.9532986218634796E-2</v>
      </c>
      <c r="P18" s="5">
        <v>0.68051197194882296</v>
      </c>
      <c r="Q18" s="5">
        <v>-0.25168101966473599</v>
      </c>
      <c r="R18" s="5">
        <v>0.92890255874678596</v>
      </c>
    </row>
    <row r="19" spans="1:18" x14ac:dyDescent="0.2">
      <c r="A19" t="s">
        <v>61</v>
      </c>
      <c r="B19" s="6">
        <v>3.5</v>
      </c>
      <c r="C19" s="5">
        <v>7.359</v>
      </c>
      <c r="D19" s="5">
        <v>3.9020000000000001</v>
      </c>
      <c r="E19" s="5">
        <v>3.8098512347541074</v>
      </c>
      <c r="F19" s="5">
        <f t="shared" si="0"/>
        <v>3.9739512347541073</v>
      </c>
      <c r="G19" s="5">
        <f t="shared" si="1"/>
        <v>3.6457512347541075</v>
      </c>
      <c r="H19" s="5">
        <v>-0.27284138685537002</v>
      </c>
      <c r="I19" s="5">
        <v>-0.25104970530097598</v>
      </c>
      <c r="J19" s="5">
        <v>-1.3286537722771401</v>
      </c>
      <c r="K19" s="5">
        <v>0.80896713813125998</v>
      </c>
      <c r="L19" s="5">
        <v>-2.27052111150625</v>
      </c>
      <c r="M19" s="5">
        <v>1.63569771029814</v>
      </c>
      <c r="N19" s="5">
        <v>0.349099901946961</v>
      </c>
      <c r="O19" s="5">
        <v>4.58447955705263E-2</v>
      </c>
      <c r="P19" s="5">
        <v>0.68232949031240797</v>
      </c>
      <c r="Q19" s="5">
        <v>-0.26159235022030197</v>
      </c>
      <c r="R19" s="5">
        <v>0.91926981225967297</v>
      </c>
    </row>
    <row r="20" spans="1:18" x14ac:dyDescent="0.2">
      <c r="A20" t="s">
        <v>64</v>
      </c>
      <c r="B20" s="6">
        <v>6.5</v>
      </c>
      <c r="C20" s="5">
        <v>7.3680000000000003</v>
      </c>
      <c r="D20" s="5">
        <v>3.762</v>
      </c>
      <c r="E20" s="5">
        <v>3.8099202585364336</v>
      </c>
      <c r="F20" s="5">
        <f t="shared" si="0"/>
        <v>3.9740202585364335</v>
      </c>
      <c r="G20" s="5">
        <f t="shared" si="1"/>
        <v>3.6458202585364337</v>
      </c>
      <c r="H20" s="5">
        <v>-0.26778030874653402</v>
      </c>
      <c r="I20" s="5">
        <v>-0.26764139066325199</v>
      </c>
      <c r="J20" s="5">
        <v>-1.2566687094704201</v>
      </c>
      <c r="K20" s="5">
        <v>0.70675426879103198</v>
      </c>
      <c r="L20" s="5">
        <v>-2.1810451641841402</v>
      </c>
      <c r="M20" s="5">
        <v>1.6765332034867599</v>
      </c>
      <c r="N20" s="5">
        <v>0.41069752017423999</v>
      </c>
      <c r="O20" s="5">
        <v>0.12584838297348</v>
      </c>
      <c r="P20" s="5">
        <v>0.69652226257674399</v>
      </c>
      <c r="Q20" s="5">
        <v>-0.14202793780120301</v>
      </c>
      <c r="R20" s="5">
        <v>0.97349117344228997</v>
      </c>
    </row>
    <row r="21" spans="1:18" x14ac:dyDescent="0.2">
      <c r="A21" t="s">
        <v>62</v>
      </c>
      <c r="B21" s="6">
        <v>5.5</v>
      </c>
      <c r="C21" s="5">
        <v>7.7190000000000003</v>
      </c>
      <c r="D21" s="5">
        <v>3.8109999999999999</v>
      </c>
      <c r="E21" s="5">
        <v>3.8160844634877082</v>
      </c>
      <c r="F21" s="5">
        <f t="shared" si="0"/>
        <v>3.9801844634877082</v>
      </c>
      <c r="G21" s="5">
        <f t="shared" si="1"/>
        <v>3.6519844634877083</v>
      </c>
      <c r="H21" s="5">
        <v>-0.10238392114953698</v>
      </c>
      <c r="I21" s="5">
        <v>-0.34012002598622498</v>
      </c>
      <c r="J21" s="5">
        <v>-1.43260481001794</v>
      </c>
      <c r="K21" s="5">
        <v>0.700144813185683</v>
      </c>
      <c r="L21" s="5">
        <v>-2.2173807354946198</v>
      </c>
      <c r="M21" s="5">
        <v>1.64153652709279</v>
      </c>
      <c r="N21" s="5">
        <v>0.400516747269968</v>
      </c>
      <c r="O21" s="5">
        <v>0.122094821018132</v>
      </c>
      <c r="P21" s="5">
        <v>0.71394768917982998</v>
      </c>
      <c r="Q21" s="5">
        <v>-0.12200787996301</v>
      </c>
      <c r="R21" s="5">
        <v>0.89772785602143401</v>
      </c>
    </row>
    <row r="22" spans="1:18" x14ac:dyDescent="0.2">
      <c r="A22" t="s">
        <v>63</v>
      </c>
      <c r="B22" s="6">
        <v>5.5</v>
      </c>
      <c r="C22">
        <v>7.75</v>
      </c>
      <c r="D22" s="5">
        <v>3.7269999999999999</v>
      </c>
      <c r="E22" s="5">
        <v>3.8131332659223443</v>
      </c>
      <c r="F22" s="5">
        <f t="shared" si="0"/>
        <v>3.9772332659223442</v>
      </c>
      <c r="G22" s="5">
        <f t="shared" si="1"/>
        <v>3.6490332659223443</v>
      </c>
      <c r="H22" s="5">
        <v>-8.2598482904951975E-2</v>
      </c>
      <c r="I22" s="5">
        <v>0.79108489025014705</v>
      </c>
      <c r="J22" s="5">
        <v>-0.123243607353762</v>
      </c>
      <c r="K22" s="5">
        <v>1.7189969515758099</v>
      </c>
      <c r="L22" s="5">
        <v>-0.96308114350966501</v>
      </c>
      <c r="M22" s="5">
        <v>2.6064220862490801</v>
      </c>
      <c r="N22" s="5">
        <v>0.71478107931759505</v>
      </c>
      <c r="O22" s="5">
        <v>0.46892173822411798</v>
      </c>
      <c r="P22" s="5">
        <v>0.96261879626198499</v>
      </c>
      <c r="Q22" s="5">
        <v>0.22741190290048999</v>
      </c>
      <c r="R22" s="5">
        <v>1.2649025904900499</v>
      </c>
    </row>
    <row r="23" spans="1:18" x14ac:dyDescent="0.2">
      <c r="A23" t="s">
        <v>63</v>
      </c>
      <c r="B23" s="6">
        <v>7.5</v>
      </c>
      <c r="C23">
        <v>8.07</v>
      </c>
      <c r="D23" s="5">
        <v>3.871</v>
      </c>
      <c r="E23" s="5">
        <v>3.8321753779955361</v>
      </c>
      <c r="F23" s="5">
        <f t="shared" si="0"/>
        <v>3.996275377995536</v>
      </c>
      <c r="G23" s="5">
        <f t="shared" si="1"/>
        <v>3.6680753779955362</v>
      </c>
      <c r="H23" s="5">
        <v>7.7557478699421034E-2</v>
      </c>
      <c r="I23" s="5">
        <v>0.99990368293322196</v>
      </c>
      <c r="J23" s="5">
        <v>3.5447118679097202E-2</v>
      </c>
      <c r="K23" s="5">
        <v>1.95516283378693</v>
      </c>
      <c r="L23" s="5">
        <v>-0.90124378810004302</v>
      </c>
      <c r="M23" s="5">
        <v>2.8191760793001701</v>
      </c>
      <c r="N23" s="5">
        <v>0.76314358013108696</v>
      </c>
      <c r="O23" s="5">
        <v>0.470239823053616</v>
      </c>
      <c r="P23" s="5">
        <v>1.0489749214281301</v>
      </c>
      <c r="Q23" s="5">
        <v>0.203450632003119</v>
      </c>
      <c r="R23" s="5">
        <v>1.3144660295990001</v>
      </c>
    </row>
    <row r="24" spans="1:18" x14ac:dyDescent="0.2">
      <c r="A24" t="s">
        <v>63</v>
      </c>
      <c r="B24" s="6">
        <v>8.5</v>
      </c>
      <c r="C24">
        <v>8.1300000000000008</v>
      </c>
      <c r="D24" s="5">
        <v>3.81</v>
      </c>
      <c r="E24" s="5">
        <v>3.8346513862634328</v>
      </c>
      <c r="F24" s="5">
        <f t="shared" si="0"/>
        <v>3.9987513862634327</v>
      </c>
      <c r="G24" s="5">
        <f t="shared" si="1"/>
        <v>3.6705513862634329</v>
      </c>
      <c r="H24" s="5">
        <v>0.10677099558423003</v>
      </c>
      <c r="I24" s="5">
        <v>1.14853002710675</v>
      </c>
      <c r="J24" s="5">
        <v>0.17106852569379299</v>
      </c>
      <c r="K24" s="5">
        <v>2.12797275311934</v>
      </c>
      <c r="L24" s="5">
        <v>-0.80999011999592296</v>
      </c>
      <c r="M24" s="5">
        <v>2.9395515538631098</v>
      </c>
      <c r="N24" s="5">
        <v>0.81673525522259804</v>
      </c>
      <c r="O24" s="5">
        <v>0.50628682685067095</v>
      </c>
      <c r="P24" s="5">
        <v>1.12077645562385</v>
      </c>
      <c r="Q24" s="5">
        <v>0.21317056689278299</v>
      </c>
      <c r="R24" s="5">
        <v>1.40388932681592</v>
      </c>
    </row>
    <row r="25" spans="1:18" x14ac:dyDescent="0.2">
      <c r="A25" t="s">
        <v>63</v>
      </c>
      <c r="B25" s="6">
        <v>10.5</v>
      </c>
      <c r="C25">
        <v>8.26</v>
      </c>
      <c r="D25" s="5">
        <v>3.7149999999999999</v>
      </c>
      <c r="E25" s="5">
        <v>3.837745369008422</v>
      </c>
      <c r="F25" s="5">
        <f t="shared" si="0"/>
        <v>4.0018453690084224</v>
      </c>
      <c r="G25" s="5">
        <f t="shared" si="1"/>
        <v>3.6736453690084221</v>
      </c>
      <c r="H25" s="5">
        <v>0.16207490998555002</v>
      </c>
      <c r="I25" s="5">
        <v>1.2528134310508701</v>
      </c>
      <c r="J25" s="5">
        <v>0.37517006311969903</v>
      </c>
      <c r="K25" s="5">
        <v>2.1803855329262798</v>
      </c>
      <c r="L25" s="5">
        <v>-0.63678948962725401</v>
      </c>
      <c r="M25" s="5">
        <v>2.9184946872961901</v>
      </c>
      <c r="N25" s="5">
        <v>0.84249892723723196</v>
      </c>
      <c r="O25" s="5">
        <v>0.550215192233103</v>
      </c>
      <c r="P25" s="5">
        <v>1.1381727594898099</v>
      </c>
      <c r="Q25" s="5">
        <v>0.263107329690208</v>
      </c>
      <c r="R25" s="5">
        <v>1.3873495363773001</v>
      </c>
    </row>
    <row r="26" spans="1:18" x14ac:dyDescent="0.2">
      <c r="A26" t="s">
        <v>63</v>
      </c>
      <c r="B26" s="6">
        <v>11.5</v>
      </c>
      <c r="C26">
        <v>8.33</v>
      </c>
      <c r="D26" s="5">
        <v>3.996</v>
      </c>
      <c r="E26" s="5">
        <v>3.8433740845944819</v>
      </c>
      <c r="F26" s="5">
        <f t="shared" si="0"/>
        <v>4.0074740845944818</v>
      </c>
      <c r="G26" s="5">
        <f t="shared" si="1"/>
        <v>3.679274084594482</v>
      </c>
      <c r="H26" s="5">
        <v>0.18646626293196805</v>
      </c>
      <c r="I26" s="5">
        <v>0.96021191529470196</v>
      </c>
      <c r="J26" s="5">
        <v>-0.108966344164092</v>
      </c>
      <c r="K26" s="5">
        <v>1.91577539841797</v>
      </c>
      <c r="L26" s="5">
        <v>-1.1284748051383999</v>
      </c>
      <c r="M26" s="5">
        <v>2.8711529078734102</v>
      </c>
      <c r="N26" s="5">
        <v>0.83245833023799298</v>
      </c>
      <c r="O26" s="5">
        <v>0.54534138649357</v>
      </c>
      <c r="P26" s="5">
        <v>1.1050296217812501</v>
      </c>
      <c r="Q26" s="5">
        <v>0.25754891498179699</v>
      </c>
      <c r="R26" s="5">
        <v>1.3769739057310499</v>
      </c>
    </row>
    <row r="27" spans="1:18" x14ac:dyDescent="0.2">
      <c r="A27" t="s">
        <v>64</v>
      </c>
      <c r="B27" s="6">
        <v>8.5</v>
      </c>
      <c r="C27" s="5">
        <v>8.3800000000000008</v>
      </c>
      <c r="D27" s="5">
        <v>3.78</v>
      </c>
      <c r="E27" s="5">
        <v>3.8507615315585872</v>
      </c>
      <c r="F27" s="5">
        <f t="shared" si="0"/>
        <v>4.0148615315585872</v>
      </c>
      <c r="G27" s="5">
        <f t="shared" si="1"/>
        <v>3.6866615315585873</v>
      </c>
      <c r="H27" s="5">
        <v>0.20161482589335805</v>
      </c>
      <c r="I27" s="5">
        <v>0.55113115450420802</v>
      </c>
      <c r="J27" s="5">
        <v>-0.43281206257195098</v>
      </c>
      <c r="K27" s="5">
        <v>1.5556403270997301</v>
      </c>
      <c r="L27" s="5">
        <v>-1.3173618937079501</v>
      </c>
      <c r="M27" s="5">
        <v>2.3715518659178998</v>
      </c>
      <c r="N27" s="5">
        <v>0.82447198786013198</v>
      </c>
      <c r="O27" s="5">
        <v>0.53323098256601698</v>
      </c>
      <c r="P27" s="5">
        <v>1.10233388398712</v>
      </c>
      <c r="Q27" s="5">
        <v>0.229497515984705</v>
      </c>
      <c r="R27" s="5">
        <v>1.3725699443116199</v>
      </c>
    </row>
    <row r="28" spans="1:18" x14ac:dyDescent="0.2">
      <c r="A28" t="s">
        <v>62</v>
      </c>
      <c r="B28" s="6">
        <v>6.5</v>
      </c>
      <c r="C28" s="5">
        <v>8.9130000000000003</v>
      </c>
      <c r="D28" s="5">
        <v>3.86</v>
      </c>
      <c r="E28" s="5">
        <v>3.8874136705819367</v>
      </c>
      <c r="F28" s="5">
        <f t="shared" si="0"/>
        <v>4.0515136705819366</v>
      </c>
      <c r="G28" s="5">
        <f t="shared" si="1"/>
        <v>3.7233136705819367</v>
      </c>
      <c r="H28" s="5">
        <v>0.25802372145538904</v>
      </c>
      <c r="I28" s="5">
        <v>0.162095650106066</v>
      </c>
      <c r="J28" s="5">
        <v>-0.91988802170573503</v>
      </c>
      <c r="K28" s="5">
        <v>1.13736061171461</v>
      </c>
      <c r="L28" s="5">
        <v>-1.93473895093745</v>
      </c>
      <c r="M28" s="5">
        <v>2.1085592885523301</v>
      </c>
      <c r="N28" s="5">
        <v>0.70850807476011302</v>
      </c>
      <c r="O28" s="5">
        <v>0.39420893641259802</v>
      </c>
      <c r="P28" s="5">
        <v>1.02878578065919</v>
      </c>
      <c r="Q28" s="5">
        <v>0.100413143939657</v>
      </c>
      <c r="R28" s="5">
        <v>1.3358490502323099</v>
      </c>
    </row>
    <row r="29" spans="1:18" x14ac:dyDescent="0.2">
      <c r="A29" t="s">
        <v>61</v>
      </c>
      <c r="B29" s="6">
        <v>4.5</v>
      </c>
      <c r="C29" s="5">
        <v>9.1449999999999996</v>
      </c>
      <c r="D29" s="5">
        <v>4.1120000000000001</v>
      </c>
      <c r="E29" s="5">
        <v>3.9036009560506759</v>
      </c>
      <c r="F29" s="5">
        <f t="shared" si="0"/>
        <v>4.0677009560506763</v>
      </c>
      <c r="G29" s="5">
        <f t="shared" si="1"/>
        <v>3.739500956050676</v>
      </c>
      <c r="H29" s="5">
        <v>0.24792087937856205</v>
      </c>
      <c r="I29" s="5">
        <v>0.29757651540763003</v>
      </c>
      <c r="J29" s="5">
        <v>-0.69973446019418495</v>
      </c>
      <c r="K29" s="5">
        <v>1.2505823781317</v>
      </c>
      <c r="L29" s="5">
        <v>-1.6332559769791499</v>
      </c>
      <c r="M29" s="5">
        <v>2.18689745500944</v>
      </c>
      <c r="N29" s="5">
        <v>0.66079351055162605</v>
      </c>
      <c r="O29" s="5">
        <v>0.394745090292561</v>
      </c>
      <c r="P29" s="5">
        <v>0.940767933100635</v>
      </c>
      <c r="Q29" s="5">
        <v>0.118474488498074</v>
      </c>
      <c r="R29" s="5">
        <v>1.2043708143215901</v>
      </c>
    </row>
    <row r="30" spans="1:18" x14ac:dyDescent="0.2">
      <c r="A30" t="s">
        <v>64</v>
      </c>
      <c r="B30" s="6">
        <v>10.5</v>
      </c>
      <c r="C30" s="5">
        <v>9.3580000000000005</v>
      </c>
      <c r="D30" s="5">
        <v>3.915</v>
      </c>
      <c r="E30" s="5">
        <v>3.9061248097814842</v>
      </c>
      <c r="F30" s="5">
        <f t="shared" si="0"/>
        <v>4.0702248097814842</v>
      </c>
      <c r="G30" s="5">
        <f t="shared" si="1"/>
        <v>3.7420248097814843</v>
      </c>
      <c r="H30" s="5">
        <v>0.22848230875132297</v>
      </c>
      <c r="I30" s="5">
        <v>0.40587889003376298</v>
      </c>
      <c r="J30" s="5">
        <v>-0.566605284057907</v>
      </c>
      <c r="K30" s="5">
        <v>1.3428858060228099</v>
      </c>
      <c r="L30" s="5">
        <v>-1.49613336520054</v>
      </c>
      <c r="M30" s="5">
        <v>2.2576195476938699</v>
      </c>
      <c r="N30" s="5">
        <v>0.67832643979021301</v>
      </c>
      <c r="O30" s="5">
        <v>0.399457761993324</v>
      </c>
      <c r="P30" s="5">
        <v>0.960830632791835</v>
      </c>
      <c r="Q30" s="5">
        <v>0.12699567824705901</v>
      </c>
      <c r="R30" s="5">
        <v>1.20194920986941</v>
      </c>
    </row>
    <row r="31" spans="1:18" x14ac:dyDescent="0.2">
      <c r="A31" t="s">
        <v>62</v>
      </c>
      <c r="B31" s="6">
        <v>7.5</v>
      </c>
      <c r="C31" s="5">
        <v>10.106</v>
      </c>
      <c r="D31" s="5">
        <v>3.8969999999999998</v>
      </c>
      <c r="E31" s="5">
        <v>3.9276161805798857</v>
      </c>
      <c r="F31" s="5">
        <f t="shared" si="0"/>
        <v>4.0917161805798861</v>
      </c>
      <c r="G31" s="5">
        <f t="shared" si="1"/>
        <v>3.7635161805798858</v>
      </c>
      <c r="H31" s="5">
        <v>0.16387913462128495</v>
      </c>
      <c r="I31" s="5">
        <v>0.47515205805785898</v>
      </c>
      <c r="J31" s="5">
        <v>-0.50514164675245499</v>
      </c>
      <c r="K31" s="5">
        <v>1.3793010682921101</v>
      </c>
      <c r="L31" s="5">
        <v>-1.61342425743272</v>
      </c>
      <c r="M31" s="5">
        <v>2.3148640597977401</v>
      </c>
      <c r="N31" s="5">
        <v>0.66772093298461699</v>
      </c>
      <c r="O31" s="5">
        <v>0.40957806019361398</v>
      </c>
      <c r="P31" s="5">
        <v>0.96342513629629101</v>
      </c>
      <c r="Q31" s="5">
        <v>0.13291531598522799</v>
      </c>
      <c r="R31" s="5">
        <v>1.2195429420388499</v>
      </c>
    </row>
    <row r="32" spans="1:18" x14ac:dyDescent="0.2">
      <c r="A32" t="s">
        <v>64</v>
      </c>
      <c r="B32" s="6">
        <v>12.5</v>
      </c>
      <c r="C32" s="5">
        <v>10.388</v>
      </c>
      <c r="D32" s="5">
        <v>3.99</v>
      </c>
      <c r="E32" s="5">
        <v>3.9366429231132023</v>
      </c>
      <c r="F32" s="5">
        <f t="shared" si="0"/>
        <v>4.1007429231132022</v>
      </c>
      <c r="G32" s="5">
        <f t="shared" si="1"/>
        <v>3.7725429231132024</v>
      </c>
      <c r="H32" s="5">
        <v>0.16094643562688399</v>
      </c>
      <c r="I32" s="5">
        <v>0.410411832479119</v>
      </c>
      <c r="J32" s="5">
        <v>-0.564377583872269</v>
      </c>
      <c r="K32" s="5">
        <v>1.3466317726077499</v>
      </c>
      <c r="L32" s="5">
        <v>-1.56239687748237</v>
      </c>
      <c r="M32" s="5">
        <v>2.3164614555457801</v>
      </c>
      <c r="N32" s="5">
        <v>0.63597402562175198</v>
      </c>
      <c r="O32" s="5">
        <v>0.33390037211274198</v>
      </c>
      <c r="P32" s="5">
        <v>0.92727360694210903</v>
      </c>
      <c r="Q32" s="5">
        <v>7.2869481434899006E-2</v>
      </c>
      <c r="R32" s="5">
        <v>1.1783709322398199</v>
      </c>
    </row>
    <row r="33" spans="1:18" x14ac:dyDescent="0.2">
      <c r="A33" t="s">
        <v>61</v>
      </c>
      <c r="B33" s="6">
        <v>5.5</v>
      </c>
      <c r="C33" s="5">
        <v>10.448</v>
      </c>
      <c r="D33" s="5">
        <v>3.923</v>
      </c>
      <c r="E33" s="5">
        <v>3.9410834034170512</v>
      </c>
      <c r="F33" s="5">
        <f t="shared" si="0"/>
        <v>4.1051834034170511</v>
      </c>
      <c r="G33" s="5">
        <f t="shared" si="1"/>
        <v>3.7769834034170513</v>
      </c>
      <c r="H33" s="5">
        <v>0.15525855631693858</v>
      </c>
      <c r="I33" s="5">
        <v>0.39603658164419597</v>
      </c>
      <c r="J33" s="5">
        <v>-0.55876916924743203</v>
      </c>
      <c r="K33" s="5">
        <v>1.2905119149215201</v>
      </c>
      <c r="L33" s="5">
        <v>-1.4443687476065601</v>
      </c>
      <c r="M33" s="5">
        <v>2.1592499287299298</v>
      </c>
      <c r="N33" s="5">
        <v>0.55426546511624797</v>
      </c>
      <c r="O33" s="5">
        <v>0.28323145417022599</v>
      </c>
      <c r="P33" s="5">
        <v>0.83525946067853096</v>
      </c>
      <c r="Q33" s="5">
        <v>5.1080830807279098E-2</v>
      </c>
      <c r="R33" s="5">
        <v>1.1144111489005</v>
      </c>
    </row>
    <row r="34" spans="1:18" x14ac:dyDescent="0.2">
      <c r="A34" t="s">
        <v>63</v>
      </c>
      <c r="B34" s="6">
        <v>14.5</v>
      </c>
      <c r="C34">
        <v>10.88</v>
      </c>
      <c r="D34" s="5">
        <v>3.726</v>
      </c>
      <c r="E34" s="5">
        <v>3.9480209792507241</v>
      </c>
      <c r="F34" s="5">
        <f t="shared" si="0"/>
        <v>4.1121209792507241</v>
      </c>
      <c r="G34" s="5">
        <f t="shared" si="1"/>
        <v>3.7839209792507242</v>
      </c>
      <c r="H34" s="5">
        <v>0.16794489307516997</v>
      </c>
      <c r="I34" s="5">
        <v>0.69960473513059296</v>
      </c>
      <c r="J34" s="5">
        <v>-0.21203370961873</v>
      </c>
      <c r="K34" s="5">
        <v>1.6531543457708999</v>
      </c>
      <c r="L34" s="5">
        <v>-1.18766969333796</v>
      </c>
      <c r="M34" s="5">
        <v>2.4886970476827099</v>
      </c>
      <c r="N34" s="5">
        <v>0.78693155633122502</v>
      </c>
      <c r="O34" s="5">
        <v>0.488472827702015</v>
      </c>
      <c r="P34" s="5">
        <v>1.0960733628766901</v>
      </c>
      <c r="Q34" s="5">
        <v>0.21651039267108699</v>
      </c>
      <c r="R34" s="5">
        <v>1.3646723662101401</v>
      </c>
    </row>
    <row r="35" spans="1:18" x14ac:dyDescent="0.2">
      <c r="A35" t="s">
        <v>62</v>
      </c>
      <c r="B35" s="6">
        <v>8.5</v>
      </c>
      <c r="C35" s="5">
        <v>11.3</v>
      </c>
      <c r="D35" s="5">
        <v>4.0410000000000004</v>
      </c>
      <c r="E35" s="5">
        <v>3.9745449719330121</v>
      </c>
      <c r="F35" s="5">
        <f t="shared" si="0"/>
        <v>4.1386449719330125</v>
      </c>
      <c r="G35" s="5">
        <f t="shared" si="1"/>
        <v>3.8104449719330122</v>
      </c>
      <c r="H35" s="5">
        <v>0.16443835927969958</v>
      </c>
      <c r="I35" s="5">
        <v>0.76516101619605703</v>
      </c>
      <c r="J35" s="5">
        <v>-0.164029329497343</v>
      </c>
      <c r="K35" s="5">
        <v>1.6941630007956401</v>
      </c>
      <c r="L35" s="5">
        <v>-1.1188179110696499</v>
      </c>
      <c r="M35" s="5">
        <v>2.6045622761902498</v>
      </c>
      <c r="N35" s="5">
        <v>0.81416410706828302</v>
      </c>
      <c r="O35" s="5">
        <v>0.50625858932923595</v>
      </c>
      <c r="P35" s="5">
        <v>1.13906700550031</v>
      </c>
      <c r="Q35" s="5">
        <v>0.219592325694733</v>
      </c>
      <c r="R35" s="5">
        <v>1.3950881090568099</v>
      </c>
    </row>
    <row r="36" spans="1:18" x14ac:dyDescent="0.2">
      <c r="A36" t="s">
        <v>64</v>
      </c>
      <c r="B36" s="6">
        <v>14.5</v>
      </c>
      <c r="C36" s="5">
        <v>11.564</v>
      </c>
      <c r="D36" s="5">
        <v>4.0940000000000003</v>
      </c>
      <c r="E36" s="5">
        <v>3.9918736599741722</v>
      </c>
      <c r="F36" s="5">
        <f t="shared" si="0"/>
        <v>4.1559736599741726</v>
      </c>
      <c r="G36" s="5">
        <f t="shared" si="1"/>
        <v>3.8277736599741723</v>
      </c>
      <c r="H36" s="5">
        <v>0.15568907993611697</v>
      </c>
      <c r="I36" s="5">
        <v>0.54343665107244898</v>
      </c>
      <c r="J36" s="5">
        <v>-0.45575834671809101</v>
      </c>
      <c r="K36" s="5">
        <v>1.47014506293095</v>
      </c>
      <c r="L36" s="5">
        <v>-1.3021056387218199</v>
      </c>
      <c r="M36" s="5">
        <v>2.4747332931836499</v>
      </c>
      <c r="N36" s="5">
        <v>0.81808337320583302</v>
      </c>
      <c r="O36" s="5">
        <v>0.50521021759929596</v>
      </c>
      <c r="P36" s="5">
        <v>1.1254582464949601</v>
      </c>
      <c r="Q36" s="5">
        <v>0.223400764213529</v>
      </c>
      <c r="R36" s="5">
        <v>1.4110062920948301</v>
      </c>
    </row>
    <row r="37" spans="1:18" x14ac:dyDescent="0.2">
      <c r="A37" t="s">
        <v>61</v>
      </c>
      <c r="B37" s="6">
        <v>7.5</v>
      </c>
      <c r="C37" s="5">
        <v>12.087</v>
      </c>
      <c r="D37" s="5">
        <v>4.13</v>
      </c>
      <c r="E37" s="5">
        <v>4.0147056212001351</v>
      </c>
      <c r="F37" s="5">
        <f t="shared" si="0"/>
        <v>4.1788056212001354</v>
      </c>
      <c r="G37" s="5">
        <f t="shared" si="1"/>
        <v>3.8506056212001352</v>
      </c>
      <c r="H37" s="5">
        <v>7.9581470280550015E-2</v>
      </c>
      <c r="I37" s="5">
        <v>0.49623492344631798</v>
      </c>
      <c r="J37" s="5">
        <v>-0.460630692038481</v>
      </c>
      <c r="K37" s="5">
        <v>1.3162477159822199</v>
      </c>
      <c r="L37" s="5">
        <v>-1.1928209226339599</v>
      </c>
      <c r="M37" s="5">
        <v>2.2204670126702299</v>
      </c>
      <c r="N37" s="5">
        <v>0.78409424136071104</v>
      </c>
      <c r="O37" s="5">
        <v>0.50223427692981504</v>
      </c>
      <c r="P37" s="5">
        <v>1.0408603038740301</v>
      </c>
      <c r="Q37" s="5">
        <v>0.219601597724319</v>
      </c>
      <c r="R37" s="5">
        <v>1.3009421801021499</v>
      </c>
    </row>
    <row r="38" spans="1:18" x14ac:dyDescent="0.2">
      <c r="A38" t="s">
        <v>64</v>
      </c>
      <c r="B38" s="6">
        <v>16.5</v>
      </c>
      <c r="C38" s="5">
        <v>12.31</v>
      </c>
      <c r="D38" s="5">
        <v>3.9220000000000002</v>
      </c>
      <c r="E38" s="5">
        <v>4.027705811372944</v>
      </c>
      <c r="F38" s="5">
        <f t="shared" si="0"/>
        <v>4.1918058113729444</v>
      </c>
      <c r="G38" s="5">
        <f t="shared" si="1"/>
        <v>3.8636058113729441</v>
      </c>
      <c r="H38" s="5">
        <v>2.2656394424362958E-2</v>
      </c>
      <c r="I38" s="5">
        <v>0.35539115501652502</v>
      </c>
      <c r="J38" s="5">
        <v>-0.57753240637152203</v>
      </c>
      <c r="K38" s="5">
        <v>1.3118135947198999</v>
      </c>
      <c r="L38" s="5">
        <v>-1.5042023820491199</v>
      </c>
      <c r="M38" s="5">
        <v>2.2975304556836198</v>
      </c>
      <c r="N38" s="5">
        <v>0.76861479026231405</v>
      </c>
      <c r="O38" s="5">
        <v>0.44506220557175402</v>
      </c>
      <c r="P38" s="5">
        <v>1.0948010157786701</v>
      </c>
      <c r="Q38" s="5">
        <v>0.16630382570153299</v>
      </c>
      <c r="R38" s="5">
        <v>1.4140518887243601</v>
      </c>
    </row>
    <row r="39" spans="1:18" x14ac:dyDescent="0.2">
      <c r="A39" t="s">
        <v>63</v>
      </c>
      <c r="B39" s="6">
        <v>19.5</v>
      </c>
      <c r="C39">
        <v>12.34</v>
      </c>
      <c r="D39" s="5">
        <v>3.9</v>
      </c>
      <c r="E39" s="5">
        <v>4.0272868405734332</v>
      </c>
      <c r="F39" s="5">
        <f t="shared" si="0"/>
        <v>4.1913868405734336</v>
      </c>
      <c r="G39" s="5">
        <f t="shared" si="1"/>
        <v>3.8631868405734333</v>
      </c>
      <c r="H39" s="5">
        <v>1.8346670493381012E-2</v>
      </c>
      <c r="I39" s="5">
        <v>0.33004276934344701</v>
      </c>
      <c r="J39" s="5">
        <v>-0.58273709389696504</v>
      </c>
      <c r="K39" s="5">
        <v>1.27623035280675</v>
      </c>
      <c r="L39" s="5">
        <v>-1.5907809314686501</v>
      </c>
      <c r="M39" s="5">
        <v>2.1262301738671399</v>
      </c>
      <c r="N39" s="5">
        <v>0.76369798076650497</v>
      </c>
      <c r="O39" s="5">
        <v>0.43339623192417398</v>
      </c>
      <c r="P39" s="5">
        <v>1.0916641363628099</v>
      </c>
      <c r="Q39" s="5">
        <v>0.13933106720405899</v>
      </c>
      <c r="R39" s="5">
        <v>1.41176465276786</v>
      </c>
    </row>
    <row r="40" spans="1:18" x14ac:dyDescent="0.2">
      <c r="A40" t="s">
        <v>62</v>
      </c>
      <c r="B40" s="6">
        <v>9.5</v>
      </c>
      <c r="C40" s="5">
        <v>12.494</v>
      </c>
      <c r="D40" s="5">
        <v>4.2949999999999999</v>
      </c>
      <c r="E40" s="5">
        <v>4.03057543969613</v>
      </c>
      <c r="F40" s="5">
        <f t="shared" si="0"/>
        <v>4.1946754396961303</v>
      </c>
      <c r="G40" s="5">
        <f t="shared" si="1"/>
        <v>3.8664754396961301</v>
      </c>
      <c r="H40" s="5">
        <v>-1.7548629342664324E-2</v>
      </c>
      <c r="I40" s="5">
        <v>0.19461699891821199</v>
      </c>
      <c r="J40" s="5">
        <v>-0.64700340410717705</v>
      </c>
      <c r="K40" s="5">
        <v>1.02067037774629</v>
      </c>
      <c r="L40" s="5">
        <v>-1.9148080063433599</v>
      </c>
      <c r="M40" s="5">
        <v>2.0044137344834798</v>
      </c>
      <c r="N40" s="5">
        <v>0.724052229162508</v>
      </c>
      <c r="O40" s="5">
        <v>0.43008689329685201</v>
      </c>
      <c r="P40" s="5">
        <v>1.0765271025085399</v>
      </c>
      <c r="Q40" s="5">
        <v>0.17523870099449401</v>
      </c>
      <c r="R40" s="5">
        <v>1.4353938650922</v>
      </c>
    </row>
    <row r="41" spans="1:18" x14ac:dyDescent="0.2">
      <c r="A41" t="s">
        <v>63</v>
      </c>
      <c r="B41" s="6">
        <v>20.5</v>
      </c>
      <c r="C41">
        <v>12.57</v>
      </c>
      <c r="D41" s="5">
        <v>3.9689999999999999</v>
      </c>
      <c r="E41" s="5">
        <v>4.0392119731129643</v>
      </c>
      <c r="F41" s="5">
        <f t="shared" si="0"/>
        <v>4.2033119731129647</v>
      </c>
      <c r="G41" s="5">
        <f t="shared" si="1"/>
        <v>3.8751119731129644</v>
      </c>
      <c r="H41" s="5">
        <v>-3.676552955387552E-2</v>
      </c>
      <c r="I41" s="5">
        <v>0.179474888290585</v>
      </c>
      <c r="J41" s="5">
        <v>-0.76089506658304595</v>
      </c>
      <c r="K41" s="5">
        <v>1.10008326121523</v>
      </c>
      <c r="L41" s="5">
        <v>-1.7009467896708901</v>
      </c>
      <c r="M41" s="5">
        <v>2.0395828486743</v>
      </c>
      <c r="N41" s="5">
        <v>0.75803109748615605</v>
      </c>
      <c r="O41" s="5">
        <v>0.45365147170605002</v>
      </c>
      <c r="P41" s="5">
        <v>1.0437538739199601</v>
      </c>
      <c r="Q41" s="5">
        <v>0.15102786875138899</v>
      </c>
      <c r="R41" s="5">
        <v>1.3374896279961399</v>
      </c>
    </row>
    <row r="42" spans="1:18" x14ac:dyDescent="0.2">
      <c r="A42" t="s">
        <v>61</v>
      </c>
      <c r="B42" s="6">
        <v>8.5</v>
      </c>
      <c r="C42" s="5">
        <v>12.584</v>
      </c>
      <c r="D42" s="5">
        <v>3.7069999999999999</v>
      </c>
      <c r="E42" s="5">
        <v>4.0378045745246647</v>
      </c>
      <c r="F42" s="5">
        <f t="shared" si="0"/>
        <v>4.201904574524665</v>
      </c>
      <c r="G42" s="5">
        <f t="shared" si="1"/>
        <v>3.8737045745246648</v>
      </c>
      <c r="H42" s="5">
        <v>-4.0317966814777617E-2</v>
      </c>
      <c r="I42" s="5">
        <v>0.13522693575619901</v>
      </c>
      <c r="J42" s="5">
        <v>-0.83769564096681304</v>
      </c>
      <c r="K42" s="5">
        <v>1.03236914556324</v>
      </c>
      <c r="L42" s="5">
        <v>-1.7822425674050599</v>
      </c>
      <c r="M42" s="5">
        <v>1.9519089503173701</v>
      </c>
      <c r="N42" s="5">
        <v>0.760295954112156</v>
      </c>
      <c r="O42" s="5">
        <v>0.46754693316971302</v>
      </c>
      <c r="P42" s="5">
        <v>1.05279145495764</v>
      </c>
      <c r="Q42" s="5">
        <v>0.17562351697473499</v>
      </c>
      <c r="R42" s="5">
        <v>1.32161958246185</v>
      </c>
    </row>
    <row r="43" spans="1:18" x14ac:dyDescent="0.2">
      <c r="A43" t="s">
        <v>61</v>
      </c>
      <c r="B43" s="6">
        <v>9.5</v>
      </c>
      <c r="C43" s="5">
        <v>12.757</v>
      </c>
      <c r="D43" s="5">
        <v>4.1260000000000003</v>
      </c>
      <c r="E43" s="5">
        <v>4.0478376394330091</v>
      </c>
      <c r="F43" s="5">
        <f t="shared" si="0"/>
        <v>4.2119376394330095</v>
      </c>
      <c r="G43" s="5">
        <f t="shared" si="1"/>
        <v>3.8837376394330092</v>
      </c>
      <c r="H43" s="5">
        <v>-8.1381387050994125E-2</v>
      </c>
      <c r="I43" s="5">
        <v>0.12225449774151501</v>
      </c>
      <c r="J43" s="5">
        <v>-0.83404434474399802</v>
      </c>
      <c r="K43" s="5">
        <v>1.0938331255292499</v>
      </c>
      <c r="L43" s="5">
        <v>-1.81046963510232</v>
      </c>
      <c r="M43" s="5">
        <v>1.9736135135483199</v>
      </c>
      <c r="N43" s="5">
        <v>0.767914961764529</v>
      </c>
      <c r="O43" s="5">
        <v>0.47362610994631599</v>
      </c>
      <c r="P43" s="5">
        <v>1.0476330921214501</v>
      </c>
      <c r="Q43" s="5">
        <v>0.17264799760568</v>
      </c>
      <c r="R43" s="5">
        <v>1.34322260648688</v>
      </c>
    </row>
    <row r="44" spans="1:18" x14ac:dyDescent="0.2">
      <c r="A44" t="s">
        <v>64</v>
      </c>
      <c r="B44" s="6">
        <v>18.5</v>
      </c>
      <c r="C44" s="5">
        <v>12.802</v>
      </c>
      <c r="D44" s="5">
        <v>4.0369999999999999</v>
      </c>
      <c r="E44" s="5">
        <v>4.0513091140512776</v>
      </c>
      <c r="F44" s="5">
        <f t="shared" si="0"/>
        <v>4.2154091140512779</v>
      </c>
      <c r="G44" s="5">
        <f t="shared" si="1"/>
        <v>3.8872091140512777</v>
      </c>
      <c r="H44" s="5">
        <v>-9.3899565913421024E-2</v>
      </c>
      <c r="I44" s="5">
        <v>0.14424684333103699</v>
      </c>
      <c r="J44" s="5">
        <v>-0.83317123195576903</v>
      </c>
      <c r="K44" s="5">
        <v>1.03970917623933</v>
      </c>
      <c r="L44" s="5">
        <v>-1.81380372565044</v>
      </c>
      <c r="M44" s="5">
        <v>1.9115767001275801</v>
      </c>
      <c r="N44" s="5">
        <v>0.76874801083816602</v>
      </c>
      <c r="O44" s="5">
        <v>0.47541655629067597</v>
      </c>
      <c r="P44" s="5">
        <v>1.0466969427822199</v>
      </c>
      <c r="Q44" s="5">
        <v>0.196521795537385</v>
      </c>
      <c r="R44" s="5">
        <v>1.33998787663997</v>
      </c>
    </row>
    <row r="45" spans="1:18" x14ac:dyDescent="0.2">
      <c r="A45" t="s">
        <v>61</v>
      </c>
      <c r="B45" s="6">
        <v>10.5</v>
      </c>
      <c r="C45" s="5">
        <v>12.93</v>
      </c>
      <c r="D45" s="5">
        <v>4.149</v>
      </c>
      <c r="E45" s="5">
        <v>4.0611548783716351</v>
      </c>
      <c r="F45" s="5">
        <f t="shared" si="0"/>
        <v>4.2252548783716355</v>
      </c>
      <c r="G45" s="5">
        <f t="shared" si="1"/>
        <v>3.8970548783716352</v>
      </c>
      <c r="H45" s="5">
        <v>-0.11948713042163323</v>
      </c>
      <c r="I45" s="5">
        <v>0.113179152066639</v>
      </c>
      <c r="J45" s="5">
        <v>-0.84617386441965603</v>
      </c>
      <c r="K45" s="5">
        <v>1.0205804060807999</v>
      </c>
      <c r="L45" s="5">
        <v>-1.7390278366456</v>
      </c>
      <c r="M45" s="5">
        <v>1.90058723288942</v>
      </c>
      <c r="N45" s="5">
        <v>0.75170749801633696</v>
      </c>
      <c r="O45" s="5">
        <v>0.44838893989900103</v>
      </c>
      <c r="P45" s="5">
        <v>1.07102305180909</v>
      </c>
      <c r="Q45" s="5">
        <v>0.18436424914444099</v>
      </c>
      <c r="R45" s="5">
        <v>1.3732241995919201</v>
      </c>
    </row>
    <row r="46" spans="1:18" x14ac:dyDescent="0.2">
      <c r="A46" t="s">
        <v>64</v>
      </c>
      <c r="B46" s="6">
        <v>20.5</v>
      </c>
      <c r="C46" s="5">
        <v>13.01</v>
      </c>
      <c r="D46" s="5">
        <v>3.9689999999999999</v>
      </c>
      <c r="E46" s="5">
        <v>4.0657368480936071</v>
      </c>
      <c r="F46" s="5">
        <f t="shared" si="0"/>
        <v>4.2298368480936075</v>
      </c>
      <c r="G46" s="5">
        <f t="shared" si="1"/>
        <v>3.9016368480936072</v>
      </c>
      <c r="H46" s="5">
        <v>-0.12934169894810904</v>
      </c>
      <c r="I46" s="5">
        <v>8.4043665946413396E-2</v>
      </c>
      <c r="J46" s="5">
        <v>-0.81775652806232901</v>
      </c>
      <c r="K46" s="5">
        <v>0.89236219615551204</v>
      </c>
      <c r="L46" s="5">
        <v>-1.9365954568277199</v>
      </c>
      <c r="M46" s="5">
        <v>1.7004451824223299</v>
      </c>
      <c r="N46" s="5">
        <v>0.76938469727929404</v>
      </c>
      <c r="O46" s="5">
        <v>0.45520797490109999</v>
      </c>
      <c r="P46" s="5">
        <v>1.08078303249954</v>
      </c>
      <c r="Q46" s="5">
        <v>0.15417699656451</v>
      </c>
      <c r="R46" s="5">
        <v>1.3764163417734201</v>
      </c>
    </row>
    <row r="47" spans="1:18" x14ac:dyDescent="0.2">
      <c r="A47" t="s">
        <v>61</v>
      </c>
      <c r="B47" s="6">
        <v>11.5</v>
      </c>
      <c r="C47" s="5">
        <v>13.14</v>
      </c>
      <c r="D47" s="5">
        <v>4.0199999999999996</v>
      </c>
      <c r="E47" s="5">
        <v>4.0736026751941914</v>
      </c>
      <c r="F47" s="5">
        <f t="shared" si="0"/>
        <v>4.2377026751941917</v>
      </c>
      <c r="G47" s="5">
        <f t="shared" si="1"/>
        <v>3.9095026751941915</v>
      </c>
      <c r="H47" s="5">
        <v>-0.14772068009197231</v>
      </c>
      <c r="I47" s="5">
        <v>0.122523090978362</v>
      </c>
      <c r="J47" s="5">
        <v>-0.82833141367767604</v>
      </c>
      <c r="K47" s="5">
        <v>1.0198711136832801</v>
      </c>
      <c r="L47" s="5">
        <v>-1.85461127968252</v>
      </c>
      <c r="M47" s="5">
        <v>1.7912743520315999</v>
      </c>
      <c r="N47" s="5">
        <v>0.74788078840456895</v>
      </c>
      <c r="O47" s="5">
        <v>0.436018200321873</v>
      </c>
      <c r="P47" s="5">
        <v>1.0824371008947899</v>
      </c>
      <c r="Q47" s="5">
        <v>0.17485169991459501</v>
      </c>
      <c r="R47" s="5">
        <v>1.38569225805776</v>
      </c>
    </row>
    <row r="48" spans="1:18" x14ac:dyDescent="0.2">
      <c r="A48" t="s">
        <v>64</v>
      </c>
      <c r="B48" s="6">
        <v>22.5</v>
      </c>
      <c r="C48" s="5">
        <v>13.162000000000001</v>
      </c>
      <c r="D48" s="5">
        <v>3.83</v>
      </c>
      <c r="E48" s="5">
        <v>4.074577169454467</v>
      </c>
      <c r="F48" s="5">
        <f t="shared" si="0"/>
        <v>4.2386771694544674</v>
      </c>
      <c r="G48" s="5">
        <f t="shared" si="1"/>
        <v>3.9104771694544671</v>
      </c>
      <c r="H48" s="5">
        <v>-0.14837524021359422</v>
      </c>
      <c r="I48" s="5">
        <v>0.116313144037581</v>
      </c>
      <c r="J48" s="5">
        <v>-0.89934324499249796</v>
      </c>
      <c r="K48" s="5">
        <v>1.03645169293954</v>
      </c>
      <c r="L48" s="5">
        <v>-1.7706593504303201</v>
      </c>
      <c r="M48" s="5">
        <v>1.92796088658582</v>
      </c>
      <c r="N48" s="5">
        <v>0.77690957843387398</v>
      </c>
      <c r="O48" s="5">
        <v>0.46372549019899401</v>
      </c>
      <c r="P48" s="5">
        <v>1.0906773389979101</v>
      </c>
      <c r="Q48" s="5">
        <v>0.111618368961201</v>
      </c>
      <c r="R48" s="5">
        <v>1.3978904394717999</v>
      </c>
    </row>
    <row r="49" spans="1:18" x14ac:dyDescent="0.2">
      <c r="A49" t="s">
        <v>62</v>
      </c>
      <c r="B49" s="6">
        <v>10.5</v>
      </c>
      <c r="C49" s="5">
        <v>13.188000000000001</v>
      </c>
      <c r="D49" s="5">
        <v>4.34</v>
      </c>
      <c r="E49" s="5">
        <v>4.0759883969735373</v>
      </c>
      <c r="F49" s="5">
        <f t="shared" si="0"/>
        <v>4.2400883969735377</v>
      </c>
      <c r="G49" s="5">
        <f t="shared" si="1"/>
        <v>3.9118883969735374</v>
      </c>
      <c r="H49" s="5">
        <v>-0.14903142037857561</v>
      </c>
      <c r="I49" s="5">
        <v>7.6935933041150303E-2</v>
      </c>
      <c r="J49" s="5">
        <v>-0.868169523442756</v>
      </c>
      <c r="K49" s="5">
        <v>1.03988899988779</v>
      </c>
      <c r="L49" s="5">
        <v>-1.72231126910687</v>
      </c>
      <c r="M49" s="5">
        <v>1.9846432790633199</v>
      </c>
      <c r="N49" s="5">
        <v>0.77799693056547503</v>
      </c>
      <c r="O49" s="5">
        <v>0.47052326710527798</v>
      </c>
      <c r="P49" s="5">
        <v>1.10150686843003</v>
      </c>
      <c r="Q49" s="5">
        <v>0.17849351605719099</v>
      </c>
      <c r="R49" s="5">
        <v>1.3759806456227299</v>
      </c>
    </row>
    <row r="50" spans="1:18" x14ac:dyDescent="0.2">
      <c r="A50" t="s">
        <v>64</v>
      </c>
      <c r="B50" s="6">
        <v>23.5</v>
      </c>
      <c r="C50" s="5">
        <v>13.226000000000001</v>
      </c>
      <c r="D50" s="5">
        <v>4.0860000000000003</v>
      </c>
      <c r="E50" s="5">
        <v>4.0737598370542552</v>
      </c>
      <c r="F50" s="5">
        <f t="shared" si="0"/>
        <v>4.2378598370542555</v>
      </c>
      <c r="G50" s="5">
        <f t="shared" si="1"/>
        <v>3.9096598370542552</v>
      </c>
      <c r="H50" s="5">
        <v>-0.14929658597226672</v>
      </c>
      <c r="I50" s="5">
        <v>1.50465029045268E-2</v>
      </c>
      <c r="J50" s="5">
        <v>-0.91032065325556699</v>
      </c>
      <c r="K50" s="5">
        <v>0.96299214429026503</v>
      </c>
      <c r="L50" s="5">
        <v>-1.7131595783357401</v>
      </c>
      <c r="M50" s="5">
        <v>2.0783975291860801</v>
      </c>
      <c r="N50" s="5">
        <v>0.76641517424508299</v>
      </c>
      <c r="O50" s="5">
        <v>0.448791418685895</v>
      </c>
      <c r="P50" s="5">
        <v>1.11139142738596</v>
      </c>
      <c r="Q50" s="5">
        <v>0.17868634333752001</v>
      </c>
      <c r="R50" s="5">
        <v>1.3850528386557199</v>
      </c>
    </row>
    <row r="51" spans="1:18" x14ac:dyDescent="0.2">
      <c r="A51" t="s">
        <v>64</v>
      </c>
      <c r="B51" s="6">
        <v>24.5</v>
      </c>
      <c r="C51" s="5">
        <v>13.352</v>
      </c>
      <c r="D51" s="5">
        <v>3.847</v>
      </c>
      <c r="E51" s="5">
        <v>4.0791874905593621</v>
      </c>
      <c r="F51" s="5">
        <f t="shared" si="0"/>
        <v>4.2432874905593625</v>
      </c>
      <c r="G51" s="5">
        <f t="shared" si="1"/>
        <v>3.9150874905593622</v>
      </c>
      <c r="H51" s="5">
        <v>-0.14594603519198762</v>
      </c>
      <c r="I51" s="5">
        <v>0.139871076898511</v>
      </c>
      <c r="J51" s="5">
        <v>-0.74688048223151604</v>
      </c>
      <c r="K51" s="5">
        <v>1.1941135883091401</v>
      </c>
      <c r="L51" s="5">
        <v>-1.52922675999309</v>
      </c>
      <c r="M51" s="5">
        <v>1.93237221057645</v>
      </c>
      <c r="N51" s="5">
        <v>0.84274156088950902</v>
      </c>
      <c r="O51" s="5">
        <v>0.50723345885256799</v>
      </c>
      <c r="P51" s="5">
        <v>1.16235851241637</v>
      </c>
      <c r="Q51" s="5">
        <v>0.23460674800165399</v>
      </c>
      <c r="R51" s="5">
        <v>1.4026341241139899</v>
      </c>
    </row>
    <row r="52" spans="1:18" x14ac:dyDescent="0.2">
      <c r="A52" t="s">
        <v>62</v>
      </c>
      <c r="B52" s="6">
        <v>11.5</v>
      </c>
      <c r="C52" s="5">
        <v>13.384</v>
      </c>
      <c r="D52" s="5">
        <v>4.2990000000000004</v>
      </c>
      <c r="E52" s="5">
        <v>4.0820582077929668</v>
      </c>
      <c r="F52" s="5">
        <f t="shared" si="0"/>
        <v>4.2461582077929672</v>
      </c>
      <c r="G52" s="5">
        <f t="shared" si="1"/>
        <v>3.9179582077929669</v>
      </c>
      <c r="H52" s="5">
        <v>-0.1541514630579468</v>
      </c>
      <c r="I52" s="5">
        <v>0.14884309498925899</v>
      </c>
      <c r="J52" s="5">
        <v>-0.77956839539533096</v>
      </c>
      <c r="K52" s="5">
        <v>1.1000985085978301</v>
      </c>
      <c r="L52" s="5">
        <v>-1.70742370985529</v>
      </c>
      <c r="M52" s="5">
        <v>2.0178567095934499</v>
      </c>
      <c r="N52" s="5">
        <v>0.83986226305643996</v>
      </c>
      <c r="O52" s="5">
        <v>0.53801372528956903</v>
      </c>
      <c r="P52" s="5">
        <v>1.1411783775936799</v>
      </c>
      <c r="Q52" s="5">
        <v>0.255404901644189</v>
      </c>
      <c r="R52" s="5">
        <v>1.4185965557150899</v>
      </c>
    </row>
    <row r="53" spans="1:18" x14ac:dyDescent="0.2">
      <c r="A53" t="s">
        <v>61</v>
      </c>
      <c r="B53" s="6">
        <v>12.5</v>
      </c>
      <c r="C53" s="5">
        <v>13.387</v>
      </c>
      <c r="D53" s="5">
        <v>4.2220000000000004</v>
      </c>
      <c r="E53" s="5">
        <v>4.0853244576083751</v>
      </c>
      <c r="F53" s="5">
        <f t="shared" si="0"/>
        <v>4.2494244576083755</v>
      </c>
      <c r="G53" s="5">
        <f t="shared" si="1"/>
        <v>3.9212244576083752</v>
      </c>
      <c r="H53" s="5">
        <v>-0.15346968647506654</v>
      </c>
      <c r="I53" s="5">
        <v>0.103790158699923</v>
      </c>
      <c r="J53" s="5">
        <v>-0.78596383478118503</v>
      </c>
      <c r="K53" s="5">
        <v>1.0858040192798699</v>
      </c>
      <c r="L53" s="5">
        <v>-1.7357750078632701</v>
      </c>
      <c r="M53" s="5">
        <v>2.0429374718982398</v>
      </c>
      <c r="N53" s="5">
        <v>0.83217825731033401</v>
      </c>
      <c r="O53" s="5">
        <v>0.56723784172895897</v>
      </c>
      <c r="P53" s="5">
        <v>1.1257686697357201</v>
      </c>
      <c r="Q53" s="5">
        <v>0.27708572303124401</v>
      </c>
      <c r="R53" s="5">
        <v>1.4036463622798601</v>
      </c>
    </row>
    <row r="54" spans="1:18" x14ac:dyDescent="0.2">
      <c r="A54" t="s">
        <v>64</v>
      </c>
      <c r="B54" s="6">
        <v>25.5</v>
      </c>
      <c r="C54" s="5">
        <v>13.522</v>
      </c>
      <c r="D54" s="5">
        <v>4.133</v>
      </c>
      <c r="E54" s="5">
        <v>4.0886229728011418</v>
      </c>
      <c r="F54" s="5">
        <f t="shared" si="0"/>
        <v>4.2527229728011422</v>
      </c>
      <c r="G54" s="5">
        <f t="shared" si="1"/>
        <v>3.9245229728011419</v>
      </c>
      <c r="H54" s="5">
        <v>-0.13975540538643794</v>
      </c>
      <c r="I54" s="5">
        <v>0.103790158699923</v>
      </c>
      <c r="J54" s="5">
        <v>-0.82453834514201996</v>
      </c>
      <c r="K54" s="5">
        <v>1.0738887451194801</v>
      </c>
      <c r="L54" s="5">
        <v>-1.7504485815344299</v>
      </c>
      <c r="M54" s="5">
        <v>2.0053804038414902</v>
      </c>
      <c r="N54" s="5">
        <v>0.83317857012287999</v>
      </c>
      <c r="O54" s="5">
        <v>0.54711505868346899</v>
      </c>
      <c r="P54" s="5">
        <v>1.13171208333781</v>
      </c>
      <c r="Q54" s="5">
        <v>0.28350149853705398</v>
      </c>
      <c r="R54" s="5">
        <v>1.42501924729486</v>
      </c>
    </row>
    <row r="55" spans="1:18" x14ac:dyDescent="0.2">
      <c r="A55" t="s">
        <v>62</v>
      </c>
      <c r="B55" s="6">
        <v>12.5</v>
      </c>
      <c r="C55" s="5">
        <v>13.58</v>
      </c>
      <c r="D55" s="5">
        <v>4.2910000000000004</v>
      </c>
      <c r="E55" s="5">
        <v>4.0869304178612644</v>
      </c>
      <c r="F55" s="5">
        <f t="shared" si="0"/>
        <v>4.2510304178612648</v>
      </c>
      <c r="G55" s="5">
        <f t="shared" si="1"/>
        <v>3.9228304178612645</v>
      </c>
      <c r="H55" s="5">
        <v>-0.13821809938214241</v>
      </c>
      <c r="I55" s="5">
        <v>0.13663764911078199</v>
      </c>
      <c r="J55" s="5">
        <v>-0.804018528156899</v>
      </c>
      <c r="K55" s="5">
        <v>1.13126560494062</v>
      </c>
      <c r="L55" s="5">
        <v>-1.6721475573300999</v>
      </c>
      <c r="M55" s="5">
        <v>1.97506344748214</v>
      </c>
      <c r="N55" s="5">
        <v>0.84484133685167095</v>
      </c>
      <c r="O55" s="5">
        <v>0.55855815840944001</v>
      </c>
      <c r="P55" s="5">
        <v>1.12360650013859</v>
      </c>
      <c r="Q55" s="5">
        <v>0.28726190547660102</v>
      </c>
      <c r="R55" s="5">
        <v>1.39460915586364</v>
      </c>
    </row>
    <row r="56" spans="1:18" x14ac:dyDescent="0.2">
      <c r="A56" t="s">
        <v>61</v>
      </c>
      <c r="B56" s="6">
        <v>13.5</v>
      </c>
      <c r="C56" s="5">
        <v>13.632999999999999</v>
      </c>
      <c r="D56" s="5">
        <v>4.1159999999999997</v>
      </c>
      <c r="E56" s="5">
        <v>4.081818180872796</v>
      </c>
      <c r="F56" s="5">
        <f t="shared" si="0"/>
        <v>4.2459181808727964</v>
      </c>
      <c r="G56" s="5">
        <f t="shared" si="1"/>
        <v>3.9177181808727961</v>
      </c>
      <c r="H56" s="5">
        <v>-0.13264217473270962</v>
      </c>
      <c r="I56" s="5">
        <v>0.18142439268246</v>
      </c>
      <c r="J56" s="5">
        <v>-0.75187571420073696</v>
      </c>
      <c r="K56" s="5">
        <v>1.2176626565761499</v>
      </c>
      <c r="L56" s="5">
        <v>-1.67625604935983</v>
      </c>
      <c r="M56" s="5">
        <v>2.1655130561801599</v>
      </c>
      <c r="N56" s="5">
        <v>0.83834784555307396</v>
      </c>
      <c r="O56" s="5">
        <v>0.57024056640784404</v>
      </c>
      <c r="P56" s="5">
        <v>1.1190673760899399</v>
      </c>
      <c r="Q56" s="5">
        <v>0.29635049002251401</v>
      </c>
      <c r="R56" s="5">
        <v>1.3858678653526999</v>
      </c>
    </row>
    <row r="57" spans="1:18" x14ac:dyDescent="0.2">
      <c r="A57" t="s">
        <v>64</v>
      </c>
      <c r="B57" s="6">
        <v>26.5</v>
      </c>
      <c r="C57" s="5">
        <v>13.698</v>
      </c>
      <c r="D57" s="5">
        <v>4.07</v>
      </c>
      <c r="E57" s="5">
        <v>4.0851359675790091</v>
      </c>
      <c r="F57" s="5">
        <f t="shared" si="0"/>
        <v>4.2492359675790095</v>
      </c>
      <c r="G57" s="5">
        <f t="shared" si="1"/>
        <v>3.9210359675790092</v>
      </c>
      <c r="H57" s="5">
        <v>-0.12147328410053052</v>
      </c>
      <c r="I57" s="5">
        <v>0.231937434677779</v>
      </c>
      <c r="J57" s="5">
        <v>-0.64773511892017599</v>
      </c>
      <c r="K57" s="5">
        <v>1.2334938494546901</v>
      </c>
      <c r="L57" s="5">
        <v>-1.5147640405752201</v>
      </c>
      <c r="M57" s="5">
        <v>2.1243940123641698</v>
      </c>
      <c r="N57" s="5">
        <v>0.82299954812504506</v>
      </c>
      <c r="O57" s="5">
        <v>0.570196779142916</v>
      </c>
      <c r="P57" s="5">
        <v>1.0840373167563599</v>
      </c>
      <c r="Q57" s="5">
        <v>0.31473049871395897</v>
      </c>
      <c r="R57" s="5">
        <v>1.3536206581842201</v>
      </c>
    </row>
    <row r="58" spans="1:18" x14ac:dyDescent="0.2">
      <c r="A58" t="s">
        <v>62</v>
      </c>
      <c r="B58" s="6">
        <v>13.5</v>
      </c>
      <c r="C58" s="5">
        <v>13.776</v>
      </c>
      <c r="D58" s="5">
        <v>4.03</v>
      </c>
      <c r="E58" s="5">
        <v>4.0836886035100708</v>
      </c>
      <c r="F58" s="5">
        <f t="shared" si="0"/>
        <v>4.2477886035100711</v>
      </c>
      <c r="G58" s="5">
        <f t="shared" si="1"/>
        <v>3.9195886035100709</v>
      </c>
      <c r="H58" s="5">
        <v>-0.11121875429393088</v>
      </c>
      <c r="I58" s="5">
        <v>0.412570058542093</v>
      </c>
      <c r="J58" s="5">
        <v>-0.56217703772882499</v>
      </c>
      <c r="K58" s="5">
        <v>1.3365542334137399</v>
      </c>
      <c r="L58" s="5">
        <v>-1.41325016014002</v>
      </c>
      <c r="M58" s="5">
        <v>2.1762981974967999</v>
      </c>
      <c r="N58" s="5">
        <v>0.77698383699857299</v>
      </c>
      <c r="O58" s="5">
        <v>0.52293213786067805</v>
      </c>
      <c r="P58" s="5">
        <v>1.04028397786658</v>
      </c>
      <c r="Q58" s="5">
        <v>0.29129990119959898</v>
      </c>
      <c r="R58" s="5">
        <v>1.25312818564029</v>
      </c>
    </row>
    <row r="59" spans="1:18" x14ac:dyDescent="0.2">
      <c r="A59" t="s">
        <v>62</v>
      </c>
      <c r="B59" s="6">
        <v>14.5</v>
      </c>
      <c r="C59" s="5">
        <v>13.972</v>
      </c>
      <c r="D59" s="5">
        <v>4.0430000000000001</v>
      </c>
      <c r="E59" s="5">
        <v>4.0809143428637142</v>
      </c>
      <c r="F59" s="5">
        <f t="shared" si="0"/>
        <v>4.2450143428637146</v>
      </c>
      <c r="G59" s="5">
        <f t="shared" si="1"/>
        <v>3.9168143428637143</v>
      </c>
      <c r="H59" s="5">
        <v>-7.1652343934181018E-2</v>
      </c>
      <c r="I59" s="5">
        <v>0.82564339905727502</v>
      </c>
      <c r="J59" s="5">
        <v>-0.11604886155854099</v>
      </c>
      <c r="K59" s="5">
        <v>1.7835872385902201</v>
      </c>
      <c r="L59" s="5">
        <v>-1.00497991913127</v>
      </c>
      <c r="M59" s="5">
        <v>2.6412819154797398</v>
      </c>
      <c r="N59" s="5">
        <v>0.84883800139940402</v>
      </c>
      <c r="O59" s="5">
        <v>0.59768831138752798</v>
      </c>
      <c r="P59" s="5">
        <v>1.1122255080890899</v>
      </c>
      <c r="Q59" s="5">
        <v>0.35594426705790799</v>
      </c>
      <c r="R59" s="5">
        <v>1.3496147836441299</v>
      </c>
    </row>
    <row r="60" spans="1:18" x14ac:dyDescent="0.2">
      <c r="A60" t="s">
        <v>63</v>
      </c>
      <c r="B60" s="6">
        <v>21.5</v>
      </c>
      <c r="C60">
        <v>14.71</v>
      </c>
      <c r="D60" s="5">
        <v>3.9510000000000001</v>
      </c>
      <c r="E60" s="5">
        <v>4.0393472664167325</v>
      </c>
      <c r="F60" s="5">
        <f t="shared" si="0"/>
        <v>4.2034472664167328</v>
      </c>
      <c r="G60" s="5">
        <f t="shared" si="1"/>
        <v>3.8752472664167326</v>
      </c>
      <c r="H60" s="5">
        <v>0.12095343320579</v>
      </c>
      <c r="I60" s="5">
        <v>0.84057480297443998</v>
      </c>
      <c r="J60" s="5">
        <v>-0.108223724048342</v>
      </c>
      <c r="K60" s="5">
        <v>1.8006928062709</v>
      </c>
      <c r="L60" s="5">
        <v>-1.00870894980268</v>
      </c>
      <c r="M60" s="5">
        <v>2.7278948665465501</v>
      </c>
      <c r="N60" s="5">
        <v>0.85720498442613502</v>
      </c>
      <c r="O60" s="5">
        <v>0.62423211528787903</v>
      </c>
      <c r="P60" s="5">
        <v>1.1204276413141401</v>
      </c>
      <c r="Q60" s="5">
        <v>0.35198398135866199</v>
      </c>
      <c r="R60" s="5">
        <v>1.3970732718807599</v>
      </c>
    </row>
    <row r="61" spans="1:18" x14ac:dyDescent="0.2">
      <c r="A61" t="s">
        <v>61</v>
      </c>
      <c r="B61" s="6">
        <v>14.5</v>
      </c>
      <c r="C61" s="5">
        <v>15.867000000000001</v>
      </c>
      <c r="D61" s="5">
        <v>3.94</v>
      </c>
      <c r="E61" s="5">
        <v>3.9806529107820388</v>
      </c>
      <c r="F61" s="5">
        <f t="shared" si="0"/>
        <v>4.1447529107820387</v>
      </c>
      <c r="G61" s="5">
        <f t="shared" si="1"/>
        <v>3.8165529107820388</v>
      </c>
      <c r="H61" s="5">
        <v>0.45559810028265096</v>
      </c>
      <c r="I61" s="5">
        <v>1.4698063431711399</v>
      </c>
      <c r="J61" s="5">
        <v>0.394573947162071</v>
      </c>
      <c r="K61" s="5">
        <v>2.5521395029608702</v>
      </c>
      <c r="L61" s="5">
        <v>-0.61969584707942105</v>
      </c>
      <c r="M61" s="5">
        <v>3.45023190612214</v>
      </c>
      <c r="N61" s="5">
        <v>0.93080943537344096</v>
      </c>
      <c r="O61" s="5">
        <v>0.67734936881871599</v>
      </c>
      <c r="P61" s="5">
        <v>1.1824597961839101</v>
      </c>
      <c r="Q61" s="5">
        <v>0.42048576201319299</v>
      </c>
      <c r="R61" s="5">
        <v>1.43682589139727</v>
      </c>
    </row>
    <row r="62" spans="1:18" x14ac:dyDescent="0.2">
      <c r="A62" t="s">
        <v>62</v>
      </c>
      <c r="B62" s="6">
        <v>15.5</v>
      </c>
      <c r="C62" s="5">
        <v>15.951000000000001</v>
      </c>
      <c r="D62" s="5">
        <v>3.992</v>
      </c>
      <c r="E62" s="5">
        <v>3.9798679405446609</v>
      </c>
      <c r="F62" s="5">
        <f t="shared" si="0"/>
        <v>4.1439679405446608</v>
      </c>
      <c r="G62" s="5">
        <f t="shared" si="1"/>
        <v>3.815767940544661</v>
      </c>
      <c r="H62" s="5">
        <v>0.46806755776727499</v>
      </c>
      <c r="I62" s="5">
        <v>1.4170925130694001</v>
      </c>
      <c r="J62" s="5">
        <v>0.48002386853751</v>
      </c>
      <c r="K62" s="5">
        <v>2.4290643317641698</v>
      </c>
      <c r="L62" s="5">
        <v>-0.40545070476544098</v>
      </c>
      <c r="M62" s="5">
        <v>3.3889270888009699</v>
      </c>
      <c r="N62" s="5">
        <v>0.97484172466878205</v>
      </c>
      <c r="O62" s="5">
        <v>0.72811531082808501</v>
      </c>
      <c r="P62" s="5">
        <v>1.2174774376844799</v>
      </c>
      <c r="Q62" s="5">
        <v>0.46093097914453901</v>
      </c>
      <c r="R62" s="5">
        <v>1.4429449776633301</v>
      </c>
    </row>
    <row r="63" spans="1:18" x14ac:dyDescent="0.2">
      <c r="A63" t="s">
        <v>62</v>
      </c>
      <c r="B63" s="6">
        <v>16.5</v>
      </c>
      <c r="C63" s="5">
        <v>19.712</v>
      </c>
      <c r="D63" s="5">
        <v>3.992</v>
      </c>
      <c r="E63" s="5">
        <v>3.9610100896117055</v>
      </c>
      <c r="F63" s="5">
        <f t="shared" si="0"/>
        <v>4.1251100896117059</v>
      </c>
      <c r="G63" s="5">
        <f t="shared" si="1"/>
        <v>3.7969100896117056</v>
      </c>
      <c r="H63" s="5">
        <v>0.99991077582161814</v>
      </c>
      <c r="I63" s="5">
        <v>2.1219827982858601</v>
      </c>
      <c r="J63" s="5">
        <v>1.13301273737952</v>
      </c>
      <c r="K63" s="5">
        <v>3.1007741402298699</v>
      </c>
      <c r="L63" s="5">
        <v>0.157395786010462</v>
      </c>
      <c r="M63" s="5">
        <v>3.9581303314790799</v>
      </c>
      <c r="N63" s="5">
        <v>0.98507288237519197</v>
      </c>
      <c r="O63" s="5">
        <v>0.71805338894271997</v>
      </c>
      <c r="P63" s="5">
        <v>1.2474429315639599</v>
      </c>
      <c r="Q63" s="5">
        <v>0.42473781957166801</v>
      </c>
      <c r="R63" s="5">
        <v>1.5399608519402399</v>
      </c>
    </row>
    <row r="64" spans="1:18" x14ac:dyDescent="0.2">
      <c r="A64" t="s">
        <v>64</v>
      </c>
      <c r="B64" s="6">
        <v>28.5</v>
      </c>
      <c r="C64" s="5">
        <v>21.905999999999999</v>
      </c>
      <c r="D64" s="5">
        <v>3.9249999999999998</v>
      </c>
      <c r="E64" s="5">
        <v>3.9577040666374055</v>
      </c>
      <c r="F64" s="5">
        <f t="shared" si="0"/>
        <v>4.1218040666374058</v>
      </c>
      <c r="G64" s="5">
        <f t="shared" si="1"/>
        <v>3.7936040666374056</v>
      </c>
      <c r="H64" s="5">
        <v>1.540914637555246</v>
      </c>
      <c r="I64" s="5">
        <v>2.10659092076666</v>
      </c>
      <c r="J64" s="5">
        <v>1.18373121436974</v>
      </c>
      <c r="K64" s="5">
        <v>3.0683219920890101</v>
      </c>
      <c r="L64" s="5">
        <v>0.25985914271201099</v>
      </c>
      <c r="M64" s="5">
        <v>4.0411225487440596</v>
      </c>
      <c r="N64" s="5">
        <v>1.1310899230540901</v>
      </c>
      <c r="O64" s="5">
        <v>0.82599086288097801</v>
      </c>
      <c r="P64" s="5">
        <v>1.4142878214172401</v>
      </c>
      <c r="Q64" s="5">
        <v>0.53417547792932696</v>
      </c>
      <c r="R64" s="5">
        <v>1.69624671712804</v>
      </c>
    </row>
    <row r="65" spans="1:18" x14ac:dyDescent="0.2">
      <c r="A65" t="s">
        <v>62</v>
      </c>
      <c r="B65" s="6">
        <v>17.5</v>
      </c>
      <c r="C65" s="5">
        <v>23.474</v>
      </c>
      <c r="D65" s="5">
        <v>4.0149999999999997</v>
      </c>
      <c r="E65" s="5">
        <v>4.023108151347663</v>
      </c>
      <c r="F65" s="5">
        <f t="shared" si="0"/>
        <v>4.1872081513476633</v>
      </c>
      <c r="G65" s="5">
        <f t="shared" si="1"/>
        <v>3.8590081513476631</v>
      </c>
      <c r="H65" s="5">
        <v>1.6179989197896312</v>
      </c>
      <c r="I65" s="5">
        <v>0.58913893777417203</v>
      </c>
      <c r="J65" s="5">
        <v>-0.35780062346652403</v>
      </c>
      <c r="K65" s="5">
        <v>1.5271380754124699</v>
      </c>
      <c r="L65" s="5">
        <v>-1.34593803046552</v>
      </c>
      <c r="M65" s="5">
        <v>2.4410922931338601</v>
      </c>
      <c r="N65" s="5">
        <v>0.88267785319940095</v>
      </c>
      <c r="O65" s="5">
        <v>0.52099282806717295</v>
      </c>
      <c r="P65" s="5">
        <v>1.25201610820428</v>
      </c>
      <c r="Q65" s="5">
        <v>0.21410267936003499</v>
      </c>
      <c r="R65" s="5">
        <v>1.53521562608585</v>
      </c>
    </row>
    <row r="66" spans="1:18" x14ac:dyDescent="0.2">
      <c r="A66" t="s">
        <v>64</v>
      </c>
      <c r="B66" s="6">
        <v>29.5</v>
      </c>
      <c r="C66" s="5">
        <v>27.321999999999999</v>
      </c>
      <c r="D66" s="5">
        <v>4.2619999999999996</v>
      </c>
      <c r="E66" s="5">
        <v>4.1540687378788634</v>
      </c>
      <c r="F66" s="5">
        <f t="shared" si="0"/>
        <v>4.3181687378788638</v>
      </c>
      <c r="G66" s="5">
        <f t="shared" si="1"/>
        <v>3.9899687378788635</v>
      </c>
      <c r="H66" s="5">
        <v>0.49925190218159715</v>
      </c>
      <c r="I66" s="5">
        <v>0.36766966460370998</v>
      </c>
      <c r="J66" s="5">
        <v>-0.35631582792782901</v>
      </c>
      <c r="K66" s="5">
        <v>1.4705518797988499</v>
      </c>
      <c r="L66" s="5">
        <v>-0.85329418481152797</v>
      </c>
      <c r="M66" s="5">
        <v>2.5452156760193798</v>
      </c>
      <c r="N66" s="5">
        <v>0.67341514733710395</v>
      </c>
      <c r="O66" s="5">
        <v>0.48113268128048498</v>
      </c>
      <c r="P66" s="5">
        <v>0.98214597867674303</v>
      </c>
      <c r="Q66" s="5">
        <v>0.20408459653223801</v>
      </c>
      <c r="R66" s="5">
        <v>1.34636503309547</v>
      </c>
    </row>
    <row r="67" spans="1:18" x14ac:dyDescent="0.2">
      <c r="A67" t="s">
        <v>61</v>
      </c>
      <c r="B67" s="6">
        <v>17.5</v>
      </c>
      <c r="C67" s="5">
        <v>28.745999999999999</v>
      </c>
      <c r="D67" s="5">
        <v>3.9620000000000002</v>
      </c>
      <c r="E67" s="5">
        <v>4.066602470818208</v>
      </c>
      <c r="F67" s="5">
        <f t="shared" ref="F67:F105" si="2">E67+0.1641</f>
        <v>4.2307024708182084</v>
      </c>
      <c r="G67" s="5">
        <f t="shared" ref="G67:G105" si="3">E67-0.1641</f>
        <v>3.9025024708182081</v>
      </c>
      <c r="H67" s="5">
        <v>0.47372337768561296</v>
      </c>
      <c r="I67" s="5">
        <v>1.1068491378647001</v>
      </c>
      <c r="J67" s="5">
        <v>3.98855317061695E-2</v>
      </c>
      <c r="K67" s="5">
        <v>2.1283422379028298</v>
      </c>
      <c r="L67" s="5">
        <v>-0.87025757661784198</v>
      </c>
      <c r="M67" s="5">
        <v>3.0737450998845</v>
      </c>
      <c r="N67" s="5">
        <v>0.96964869420969702</v>
      </c>
      <c r="O67" s="5">
        <v>0.61147136844392402</v>
      </c>
      <c r="P67" s="5">
        <v>1.2685865188812899</v>
      </c>
      <c r="Q67" s="5">
        <v>0.30368492578462603</v>
      </c>
      <c r="R67" s="5">
        <v>1.5468931359461999</v>
      </c>
    </row>
    <row r="68" spans="1:18" x14ac:dyDescent="0.2">
      <c r="A68" t="s">
        <v>64</v>
      </c>
      <c r="B68" s="6">
        <v>30.5</v>
      </c>
      <c r="C68" s="5">
        <v>30.3</v>
      </c>
      <c r="D68" s="5">
        <v>4.0759999999999996</v>
      </c>
      <c r="E68" s="5">
        <v>4.0452456031891684</v>
      </c>
      <c r="F68" s="5">
        <f t="shared" si="2"/>
        <v>4.2093456031891687</v>
      </c>
      <c r="G68" s="5">
        <f t="shared" si="3"/>
        <v>3.8811456031891685</v>
      </c>
      <c r="H68" s="5">
        <v>0.79298170441807003</v>
      </c>
      <c r="I68" s="5">
        <v>1.6234560817388299</v>
      </c>
      <c r="J68" s="5">
        <v>0.65972170920464002</v>
      </c>
      <c r="K68" s="5">
        <v>2.5872833628993401</v>
      </c>
      <c r="L68" s="5">
        <v>-0.16500047614496299</v>
      </c>
      <c r="M68" s="5">
        <v>3.5107991105154501</v>
      </c>
      <c r="N68" s="5">
        <v>1.03344716308722</v>
      </c>
      <c r="O68" s="5">
        <v>0.76294893689348298</v>
      </c>
      <c r="P68" s="5">
        <v>1.3063091927944199</v>
      </c>
      <c r="Q68" s="5">
        <v>0.50668094333171798</v>
      </c>
      <c r="R68" s="5">
        <v>1.5564922708803799</v>
      </c>
    </row>
    <row r="69" spans="1:18" x14ac:dyDescent="0.2">
      <c r="A69" t="s">
        <v>62</v>
      </c>
      <c r="B69" s="6">
        <v>19.5</v>
      </c>
      <c r="C69" s="5">
        <v>30.997</v>
      </c>
      <c r="D69" s="5">
        <v>4.0069999999999997</v>
      </c>
      <c r="E69" s="5">
        <v>4.0703385099333129</v>
      </c>
      <c r="F69" s="5">
        <f t="shared" si="2"/>
        <v>4.2344385099333133</v>
      </c>
      <c r="G69" s="5">
        <f t="shared" si="3"/>
        <v>3.906238509933313</v>
      </c>
      <c r="H69" s="5">
        <v>0.79232015926473109</v>
      </c>
      <c r="I69" s="5">
        <v>0.38254165415347702</v>
      </c>
      <c r="J69" s="5">
        <v>-0.684722582476468</v>
      </c>
      <c r="K69" s="5">
        <v>1.55635164232094</v>
      </c>
      <c r="L69" s="5">
        <v>-1.5607151895126901</v>
      </c>
      <c r="M69" s="5">
        <v>2.77989536354819</v>
      </c>
      <c r="N69" s="5">
        <v>0.97118543733361296</v>
      </c>
      <c r="O69" s="5">
        <v>0.70262908307621796</v>
      </c>
      <c r="P69" s="5">
        <v>1.25781073357549</v>
      </c>
      <c r="Q69" s="5">
        <v>0.43488177587024501</v>
      </c>
      <c r="R69" s="5">
        <v>1.5010713254188599</v>
      </c>
    </row>
    <row r="70" spans="1:18" x14ac:dyDescent="0.2">
      <c r="A70" t="s">
        <v>61</v>
      </c>
      <c r="B70" s="6">
        <v>18.5</v>
      </c>
      <c r="C70" s="5">
        <v>33.405000000000001</v>
      </c>
      <c r="D70" s="5">
        <v>4.18</v>
      </c>
      <c r="E70" s="5">
        <v>4.1937752166468218</v>
      </c>
      <c r="F70" s="5">
        <f t="shared" si="2"/>
        <v>4.3578752166468222</v>
      </c>
      <c r="G70" s="5">
        <f t="shared" si="3"/>
        <v>4.0296752166468215</v>
      </c>
      <c r="H70" s="5">
        <v>0.20982741916135955</v>
      </c>
      <c r="I70" s="5">
        <v>0.97189708843052103</v>
      </c>
      <c r="J70" s="5">
        <v>-0.203028130055529</v>
      </c>
      <c r="K70" s="5">
        <v>2.0547587776958398</v>
      </c>
      <c r="L70" s="5">
        <v>-1.33278505511135</v>
      </c>
      <c r="M70" s="5">
        <v>3.0034558950914798</v>
      </c>
      <c r="N70" s="5">
        <v>1.05088999047218</v>
      </c>
      <c r="O70" s="5">
        <v>0.76708271550407603</v>
      </c>
      <c r="P70" s="5">
        <v>1.3267447999481401</v>
      </c>
      <c r="Q70" s="5">
        <v>0.48860487476118702</v>
      </c>
      <c r="R70" s="5">
        <v>1.53726070027115</v>
      </c>
    </row>
    <row r="71" spans="1:18" x14ac:dyDescent="0.2">
      <c r="A71" t="s">
        <v>62</v>
      </c>
      <c r="B71" s="6">
        <v>20.5</v>
      </c>
      <c r="C71" s="5">
        <v>33.576999999999998</v>
      </c>
      <c r="D71" s="5">
        <v>4.3239999999999998</v>
      </c>
      <c r="E71" s="5">
        <v>4.1972342877358493</v>
      </c>
      <c r="F71" s="5">
        <f t="shared" si="2"/>
        <v>4.3613342877358496</v>
      </c>
      <c r="G71" s="5">
        <f t="shared" si="3"/>
        <v>4.0331342877358489</v>
      </c>
      <c r="H71" s="5">
        <v>0.22845026100432103</v>
      </c>
      <c r="I71" s="5">
        <v>1.32406846932553</v>
      </c>
      <c r="J71" s="5">
        <v>0.36069151257145798</v>
      </c>
      <c r="K71" s="5">
        <v>2.2148845933122399</v>
      </c>
      <c r="L71" s="5">
        <v>-0.66715216105945696</v>
      </c>
      <c r="M71" s="5">
        <v>3.0505644050451699</v>
      </c>
      <c r="N71" s="5">
        <v>0.95824297265095604</v>
      </c>
      <c r="O71" s="5">
        <v>0.66620375439775503</v>
      </c>
      <c r="P71" s="5">
        <v>1.2675997001725099</v>
      </c>
      <c r="Q71" s="5">
        <v>0.37871743696439297</v>
      </c>
      <c r="R71" s="5">
        <v>1.51660328960624</v>
      </c>
    </row>
    <row r="72" spans="1:18" x14ac:dyDescent="0.2">
      <c r="A72" t="s">
        <v>62</v>
      </c>
      <c r="B72" s="6">
        <v>21.5</v>
      </c>
      <c r="C72" s="5">
        <v>34.976999999999997</v>
      </c>
      <c r="D72" s="5">
        <v>4.0579999999999998</v>
      </c>
      <c r="E72" s="5">
        <v>4.1180871101937502</v>
      </c>
      <c r="F72" s="5">
        <f t="shared" si="2"/>
        <v>4.2821871101937505</v>
      </c>
      <c r="G72" s="5">
        <f t="shared" si="3"/>
        <v>3.9539871101937503</v>
      </c>
      <c r="H72" s="5">
        <v>0.61826713314355208</v>
      </c>
      <c r="I72" s="5">
        <v>1.2771254358908399</v>
      </c>
      <c r="J72" s="5">
        <v>0.27836128015655198</v>
      </c>
      <c r="K72" s="5">
        <v>2.2208172505373698</v>
      </c>
      <c r="L72" s="5">
        <v>-0.74155376739046397</v>
      </c>
      <c r="M72" s="5">
        <v>3.0342467789883898</v>
      </c>
      <c r="N72" s="5">
        <v>0.96513668115257201</v>
      </c>
      <c r="O72" s="5">
        <v>0.663166466383735</v>
      </c>
      <c r="P72" s="5">
        <v>1.26293277924556</v>
      </c>
      <c r="Q72" s="5">
        <v>0.35232724954119499</v>
      </c>
      <c r="R72" s="5">
        <v>1.5084678909412499</v>
      </c>
    </row>
    <row r="73" spans="1:18" x14ac:dyDescent="0.2">
      <c r="A73" t="s">
        <v>62</v>
      </c>
      <c r="B73" s="6">
        <v>22.5</v>
      </c>
      <c r="C73" s="5">
        <v>36.377000000000002</v>
      </c>
      <c r="D73" s="5">
        <v>4.0709999999999997</v>
      </c>
      <c r="E73" s="5">
        <v>4.0189769783787623</v>
      </c>
      <c r="F73" s="5">
        <f t="shared" si="2"/>
        <v>4.1830769783787627</v>
      </c>
      <c r="G73" s="5">
        <f t="shared" si="3"/>
        <v>3.8548769783787624</v>
      </c>
      <c r="H73" s="5">
        <v>0.90705587985303038</v>
      </c>
      <c r="I73" s="5">
        <v>1.38064942249209</v>
      </c>
      <c r="J73" s="5">
        <v>0.38440213491697001</v>
      </c>
      <c r="K73" s="5">
        <v>2.2778973999989902</v>
      </c>
      <c r="L73" s="5">
        <v>-0.56505633283729995</v>
      </c>
      <c r="M73" s="5">
        <v>3.1479390723742302</v>
      </c>
      <c r="N73" s="5">
        <v>0.86595187171518495</v>
      </c>
      <c r="O73" s="5">
        <v>0.35950731724151402</v>
      </c>
      <c r="P73" s="5">
        <v>1.22470694047939</v>
      </c>
      <c r="Q73" s="5">
        <v>-0.45787303422411402</v>
      </c>
      <c r="R73" s="5">
        <v>1.52353135131277</v>
      </c>
    </row>
    <row r="74" spans="1:18" x14ac:dyDescent="0.2">
      <c r="A74" t="s">
        <v>62</v>
      </c>
      <c r="B74" s="6">
        <v>23.5</v>
      </c>
      <c r="C74" s="5">
        <v>37.777000000000001</v>
      </c>
      <c r="D74" s="5">
        <v>3.7519999999999998</v>
      </c>
      <c r="E74" s="5">
        <v>3.9485999767183606</v>
      </c>
      <c r="F74" s="5">
        <f t="shared" si="2"/>
        <v>4.1126999767183605</v>
      </c>
      <c r="G74" s="5">
        <f t="shared" si="3"/>
        <v>3.7844999767183607</v>
      </c>
      <c r="H74" s="5">
        <v>0.96423710509233418</v>
      </c>
      <c r="I74" s="5">
        <v>1.2691322215265299</v>
      </c>
      <c r="J74" s="5">
        <v>0.34918469433997101</v>
      </c>
      <c r="K74" s="5">
        <v>2.2226739060062601</v>
      </c>
      <c r="L74" s="5">
        <v>-0.56456855910097803</v>
      </c>
      <c r="M74" s="5">
        <v>3.2005764199308602</v>
      </c>
      <c r="N74" s="5">
        <v>0.85921716856335295</v>
      </c>
      <c r="O74" s="5">
        <v>-0.14401957966255699</v>
      </c>
      <c r="P74" s="5">
        <v>1.2459442717857501</v>
      </c>
      <c r="Q74" s="5">
        <v>-0.55947697373458305</v>
      </c>
      <c r="R74" s="5">
        <v>1.5499197731154699</v>
      </c>
    </row>
    <row r="75" spans="1:18" x14ac:dyDescent="0.2">
      <c r="A75" t="s">
        <v>61</v>
      </c>
      <c r="B75" s="6">
        <v>19.5</v>
      </c>
      <c r="C75" s="5">
        <v>38.064999999999998</v>
      </c>
      <c r="D75" s="5">
        <v>4.0519999999999996</v>
      </c>
      <c r="E75" s="5">
        <v>3.9477890194007506</v>
      </c>
      <c r="F75" s="5">
        <f t="shared" si="2"/>
        <v>4.1118890194007509</v>
      </c>
      <c r="G75" s="5">
        <f t="shared" si="3"/>
        <v>3.7836890194007506</v>
      </c>
      <c r="H75" s="5">
        <v>0.95690844358245708</v>
      </c>
      <c r="I75" s="5">
        <v>1.2227886562097201</v>
      </c>
      <c r="J75" s="5">
        <v>0.24728722303200801</v>
      </c>
      <c r="K75" s="5">
        <v>2.1875365059232101</v>
      </c>
      <c r="L75" s="5">
        <v>-0.71972390296865696</v>
      </c>
      <c r="M75" s="5">
        <v>3.0700715812840702</v>
      </c>
      <c r="N75" s="5">
        <v>0.789132403494063</v>
      </c>
      <c r="O75" s="5">
        <v>5.2136517569207501E-2</v>
      </c>
      <c r="P75" s="5">
        <v>1.2062527934009999</v>
      </c>
      <c r="Q75" s="5">
        <v>-0.28121749298742199</v>
      </c>
      <c r="R75" s="5">
        <v>1.4537808203428999</v>
      </c>
    </row>
    <row r="76" spans="1:18" x14ac:dyDescent="0.2">
      <c r="A76" t="s">
        <v>62</v>
      </c>
      <c r="B76" s="6">
        <v>24.5</v>
      </c>
      <c r="C76" s="5">
        <v>39.177</v>
      </c>
      <c r="D76" s="5">
        <v>4.0270000000000001</v>
      </c>
      <c r="E76" s="5">
        <v>3.9641817707126479</v>
      </c>
      <c r="F76" s="5">
        <f t="shared" si="2"/>
        <v>4.1282817707126478</v>
      </c>
      <c r="G76" s="5">
        <f t="shared" si="3"/>
        <v>3.800081770712648</v>
      </c>
      <c r="H76" s="5">
        <v>0.82755645126045585</v>
      </c>
      <c r="I76" s="5">
        <v>1.5541513689574</v>
      </c>
      <c r="J76" s="5">
        <v>0.260299604704608</v>
      </c>
      <c r="K76" s="5">
        <v>2.5236709934319199</v>
      </c>
      <c r="L76" s="5">
        <v>-1.1122928367210601</v>
      </c>
      <c r="M76" s="5">
        <v>3.4368913272901702</v>
      </c>
      <c r="N76" s="5">
        <v>0.81364619449284803</v>
      </c>
      <c r="O76" s="5">
        <v>0.49914634788521201</v>
      </c>
      <c r="P76" s="5">
        <v>1.1285091264229301</v>
      </c>
      <c r="Q76" s="5">
        <v>0.16660944037240699</v>
      </c>
      <c r="R76" s="5">
        <v>1.4355221057732199</v>
      </c>
    </row>
    <row r="77" spans="1:18" x14ac:dyDescent="0.2">
      <c r="A77" t="s">
        <v>62</v>
      </c>
      <c r="B77" s="6">
        <v>25.5</v>
      </c>
      <c r="C77" s="5">
        <v>40.125</v>
      </c>
      <c r="D77" s="5">
        <v>3.81</v>
      </c>
      <c r="E77" s="5">
        <v>3.9946880637843569</v>
      </c>
      <c r="F77" s="5">
        <f t="shared" si="2"/>
        <v>4.1587880637843568</v>
      </c>
      <c r="G77" s="5">
        <f t="shared" si="3"/>
        <v>3.830588063784357</v>
      </c>
      <c r="H77" s="5">
        <v>0.65530048792653983</v>
      </c>
      <c r="I77" s="5">
        <v>0.53687869402104904</v>
      </c>
      <c r="J77" s="5">
        <v>-0.343548764327613</v>
      </c>
      <c r="K77" s="5">
        <v>2.1247733011929899</v>
      </c>
      <c r="L77" s="5">
        <v>-1.1641434465842999</v>
      </c>
      <c r="M77" s="5">
        <v>3.2363845191776499</v>
      </c>
      <c r="N77" s="5">
        <v>0.88297205573510096</v>
      </c>
      <c r="O77" s="5">
        <v>0.51341018949232398</v>
      </c>
      <c r="P77" s="5">
        <v>1.2316984208714601</v>
      </c>
      <c r="Q77" s="5">
        <v>0.25503847998693202</v>
      </c>
      <c r="R77" s="5">
        <v>1.6035929212104301</v>
      </c>
    </row>
    <row r="78" spans="1:18" x14ac:dyDescent="0.2">
      <c r="A78" t="s">
        <v>61</v>
      </c>
      <c r="B78" s="6">
        <v>20.5</v>
      </c>
      <c r="C78" s="5">
        <v>40.606999999999999</v>
      </c>
      <c r="D78" s="5">
        <v>4.3460000000000001</v>
      </c>
      <c r="E78" s="5">
        <v>4.0075255869032187</v>
      </c>
      <c r="F78" s="5">
        <f t="shared" si="2"/>
        <v>4.1716255869032191</v>
      </c>
      <c r="G78" s="5">
        <f t="shared" si="3"/>
        <v>3.8434255869032188</v>
      </c>
      <c r="H78" s="5">
        <v>0.59940304465933703</v>
      </c>
      <c r="I78" s="5">
        <v>0.76306446314568699</v>
      </c>
      <c r="J78" s="5">
        <v>-0.234967704717509</v>
      </c>
      <c r="K78" s="5">
        <v>1.7832074071575501</v>
      </c>
      <c r="L78" s="5">
        <v>-1.32432982247999</v>
      </c>
      <c r="M78" s="5">
        <v>2.7333443021289199</v>
      </c>
      <c r="N78" s="5">
        <v>0.88560665203090805</v>
      </c>
      <c r="O78" s="5">
        <v>0.54494899379657902</v>
      </c>
      <c r="P78" s="5">
        <v>1.21445227609426</v>
      </c>
      <c r="Q78" s="5">
        <v>0.22909727528511301</v>
      </c>
      <c r="R78" s="5">
        <v>1.5144818701069001</v>
      </c>
    </row>
    <row r="79" spans="1:18" x14ac:dyDescent="0.2">
      <c r="A79" t="s">
        <v>62</v>
      </c>
      <c r="B79" s="6">
        <v>26.5</v>
      </c>
      <c r="C79" s="5">
        <v>40.621000000000002</v>
      </c>
      <c r="D79" s="5">
        <v>3.8279999999999998</v>
      </c>
      <c r="E79" s="5">
        <v>4.0098054219083217</v>
      </c>
      <c r="F79" s="5">
        <f t="shared" si="2"/>
        <v>4.173905421908322</v>
      </c>
      <c r="G79" s="5">
        <f t="shared" si="3"/>
        <v>3.8457054219083218</v>
      </c>
      <c r="H79" s="5">
        <v>0.59734197425370894</v>
      </c>
      <c r="I79" s="5">
        <v>0.87778194477158</v>
      </c>
      <c r="J79" s="5">
        <v>-0.12618694638965899</v>
      </c>
      <c r="K79" s="5">
        <v>1.89126133915602</v>
      </c>
      <c r="L79" s="5">
        <v>-1.2699130526500699</v>
      </c>
      <c r="M79" s="5">
        <v>2.8821874257490099</v>
      </c>
      <c r="N79" s="5">
        <v>0.88997689692565296</v>
      </c>
      <c r="O79" s="5">
        <v>0.56233965218626303</v>
      </c>
      <c r="P79" s="5">
        <v>1.2045562813776201</v>
      </c>
      <c r="Q79" s="5">
        <v>0.22347327125386199</v>
      </c>
      <c r="R79" s="5">
        <v>1.5456225153959899</v>
      </c>
    </row>
    <row r="80" spans="1:18" x14ac:dyDescent="0.2">
      <c r="A80" t="s">
        <v>61</v>
      </c>
      <c r="B80" s="6">
        <v>21.5</v>
      </c>
      <c r="C80" s="5">
        <v>41.03</v>
      </c>
      <c r="D80" s="5">
        <v>4.1840000000000002</v>
      </c>
      <c r="E80" s="5">
        <v>4.0227608981170349</v>
      </c>
      <c r="F80" s="5">
        <f t="shared" si="2"/>
        <v>4.1868608981170352</v>
      </c>
      <c r="G80" s="5">
        <f t="shared" si="3"/>
        <v>3.8586608981170349</v>
      </c>
      <c r="H80" s="5">
        <v>0.64239056061039101</v>
      </c>
      <c r="I80" s="5">
        <v>0.88171058468527796</v>
      </c>
      <c r="J80" s="5">
        <v>5.0963216132929503E-3</v>
      </c>
      <c r="K80" s="5">
        <v>2.0185234570208501</v>
      </c>
      <c r="L80" s="5">
        <v>-1.10863876514166</v>
      </c>
      <c r="M80" s="5">
        <v>3.05761905588873</v>
      </c>
      <c r="N80" s="5">
        <v>0.88540326070673703</v>
      </c>
      <c r="O80" s="5">
        <v>0.56427899732640097</v>
      </c>
      <c r="P80" s="5">
        <v>1.18625282491183</v>
      </c>
      <c r="Q80" s="5">
        <v>0.183766449777508</v>
      </c>
      <c r="R80" s="5">
        <v>1.49302783983538</v>
      </c>
    </row>
    <row r="81" spans="1:18" x14ac:dyDescent="0.2">
      <c r="A81" t="s">
        <v>62</v>
      </c>
      <c r="B81" s="6">
        <v>27.5</v>
      </c>
      <c r="C81" s="5">
        <v>41.116999999999997</v>
      </c>
      <c r="D81" s="5">
        <v>3.8</v>
      </c>
      <c r="E81" s="5">
        <v>4.0191174762250705</v>
      </c>
      <c r="F81" s="5">
        <f t="shared" si="2"/>
        <v>4.1832174762250709</v>
      </c>
      <c r="G81" s="5">
        <f t="shared" si="3"/>
        <v>3.8550174762250706</v>
      </c>
      <c r="H81" s="5">
        <v>0.67221430149457295</v>
      </c>
      <c r="I81" s="5">
        <v>1.1467415909435399</v>
      </c>
      <c r="J81" s="5">
        <v>0.13673225544911199</v>
      </c>
      <c r="K81" s="5">
        <v>2.1085805747870698</v>
      </c>
      <c r="L81" s="5">
        <v>-0.82677910021437095</v>
      </c>
      <c r="M81" s="5">
        <v>3.1731743181700498</v>
      </c>
      <c r="N81" s="5">
        <v>0.90914930055818899</v>
      </c>
      <c r="O81" s="5">
        <v>0.56571307986533603</v>
      </c>
      <c r="P81" s="5">
        <v>1.2479367946179101</v>
      </c>
      <c r="Q81" s="5">
        <v>0.25585483555536198</v>
      </c>
      <c r="R81" s="5">
        <v>1.56626958505183</v>
      </c>
    </row>
    <row r="82" spans="1:18" x14ac:dyDescent="0.2">
      <c r="A82" t="s">
        <v>63</v>
      </c>
      <c r="B82" s="6">
        <v>32.5</v>
      </c>
      <c r="C82">
        <v>41.15</v>
      </c>
      <c r="D82" s="5">
        <v>4.1159999999999997</v>
      </c>
      <c r="E82" s="5">
        <v>4.015159685796311</v>
      </c>
      <c r="F82" s="5">
        <f t="shared" si="2"/>
        <v>4.1792596857963114</v>
      </c>
      <c r="G82" s="5">
        <f t="shared" si="3"/>
        <v>3.8510596857963111</v>
      </c>
      <c r="H82" s="5">
        <v>0.67634533951478892</v>
      </c>
      <c r="I82" s="5">
        <v>1.18925277188045</v>
      </c>
      <c r="J82" s="5">
        <v>0.16624355568676899</v>
      </c>
      <c r="K82" s="5">
        <v>2.1688159298907199</v>
      </c>
      <c r="L82" s="5">
        <v>-0.776042313447321</v>
      </c>
      <c r="M82" s="5">
        <v>3.1340853276130298</v>
      </c>
      <c r="N82" s="5">
        <v>0.92788829350369695</v>
      </c>
      <c r="O82" s="5">
        <v>0.55569577648635404</v>
      </c>
      <c r="P82" s="5">
        <v>1.27338899775679</v>
      </c>
      <c r="Q82" s="5">
        <v>0.244651163226693</v>
      </c>
      <c r="R82" s="5">
        <v>1.55918255922608</v>
      </c>
    </row>
    <row r="83" spans="1:18" x14ac:dyDescent="0.2">
      <c r="A83" t="s">
        <v>61</v>
      </c>
      <c r="B83" s="6">
        <v>22.5</v>
      </c>
      <c r="C83" s="5">
        <v>41.454000000000001</v>
      </c>
      <c r="D83" s="5">
        <v>3.95</v>
      </c>
      <c r="E83" s="5">
        <v>4.0177533362504469</v>
      </c>
      <c r="F83" s="5">
        <f t="shared" si="2"/>
        <v>4.1818533362504473</v>
      </c>
      <c r="G83" s="5">
        <f t="shared" si="3"/>
        <v>3.853653336250447</v>
      </c>
      <c r="H83" s="5">
        <v>0.77338386691183914</v>
      </c>
      <c r="I83" s="5">
        <v>1.2651720435866101</v>
      </c>
      <c r="J83" s="5">
        <v>0.15377085459001899</v>
      </c>
      <c r="K83" s="5">
        <v>2.2060691086611901</v>
      </c>
      <c r="L83" s="5">
        <v>-0.86269414689115897</v>
      </c>
      <c r="M83" s="5">
        <v>3.2894134591031601</v>
      </c>
      <c r="N83" s="5">
        <v>0.95693030386607003</v>
      </c>
      <c r="O83" s="5">
        <v>0.59922022419937404</v>
      </c>
      <c r="P83" s="5">
        <v>1.3099820861720699</v>
      </c>
      <c r="Q83" s="5">
        <v>0.232883757231232</v>
      </c>
      <c r="R83" s="5">
        <v>1.6002321457184101</v>
      </c>
    </row>
    <row r="84" spans="1:18" x14ac:dyDescent="0.2">
      <c r="A84" t="s">
        <v>63</v>
      </c>
      <c r="B84" s="6">
        <v>33.5</v>
      </c>
      <c r="C84">
        <v>41.52</v>
      </c>
      <c r="D84" s="5">
        <v>4.1619999999999999</v>
      </c>
      <c r="E84" s="5">
        <v>4.0190116467637775</v>
      </c>
      <c r="F84" s="5">
        <f t="shared" si="2"/>
        <v>4.1831116467637779</v>
      </c>
      <c r="G84" s="5">
        <f t="shared" si="3"/>
        <v>3.8549116467637776</v>
      </c>
      <c r="H84" s="5">
        <v>0.79893223423022719</v>
      </c>
      <c r="I84" s="5">
        <v>1.3659382670834499</v>
      </c>
      <c r="J84" s="5">
        <v>0.43171527318493902</v>
      </c>
      <c r="K84" s="5">
        <v>2.3264172795404598</v>
      </c>
      <c r="L84" s="5">
        <v>-0.55069122045098895</v>
      </c>
      <c r="M84" s="5">
        <v>3.2483007829650199</v>
      </c>
      <c r="N84" s="5">
        <v>1.00586039104269</v>
      </c>
      <c r="O84" s="5">
        <v>0.63221317447416903</v>
      </c>
      <c r="P84" s="5">
        <v>1.3629845775762699</v>
      </c>
      <c r="Q84" s="5">
        <v>0.30897145644213198</v>
      </c>
      <c r="R84" s="5">
        <v>1.66965578568753</v>
      </c>
    </row>
    <row r="85" spans="1:18" x14ac:dyDescent="0.2">
      <c r="A85" t="s">
        <v>62</v>
      </c>
      <c r="B85" s="6">
        <v>28.5</v>
      </c>
      <c r="C85" s="5">
        <v>41.613</v>
      </c>
      <c r="D85" s="5">
        <v>3.7290000000000001</v>
      </c>
      <c r="E85" s="5">
        <v>4.0148549237595832</v>
      </c>
      <c r="F85" s="5">
        <f t="shared" si="2"/>
        <v>4.1789549237595836</v>
      </c>
      <c r="G85" s="5">
        <f t="shared" si="3"/>
        <v>3.8507549237595833</v>
      </c>
      <c r="H85" s="5">
        <v>0.82480963383351602</v>
      </c>
      <c r="I85" s="5">
        <v>1.4132321789389599</v>
      </c>
      <c r="J85" s="5">
        <v>0.48345733829120202</v>
      </c>
      <c r="K85" s="5">
        <v>2.3402608974242201</v>
      </c>
      <c r="L85" s="5">
        <v>-0.48452822558098602</v>
      </c>
      <c r="M85" s="5">
        <v>3.1529847914951401</v>
      </c>
      <c r="N85" s="5">
        <v>1.05375205967235</v>
      </c>
      <c r="O85" s="5">
        <v>0.68248148005640097</v>
      </c>
      <c r="P85" s="5">
        <v>1.4041950094086999</v>
      </c>
      <c r="Q85" s="5">
        <v>0.35631034711275</v>
      </c>
      <c r="R85" s="5">
        <v>1.6951339269319099</v>
      </c>
    </row>
    <row r="86" spans="1:18" x14ac:dyDescent="0.2">
      <c r="A86" t="s">
        <v>63</v>
      </c>
      <c r="B86" s="6">
        <v>34.5</v>
      </c>
      <c r="C86">
        <v>41.79</v>
      </c>
      <c r="D86" s="5">
        <v>4.1319999999999997</v>
      </c>
      <c r="E86" s="5">
        <v>4.0148612576598772</v>
      </c>
      <c r="F86" s="5">
        <f t="shared" si="2"/>
        <v>4.1789612576598776</v>
      </c>
      <c r="G86" s="5">
        <f t="shared" si="3"/>
        <v>3.8507612576598773</v>
      </c>
      <c r="H86" s="5">
        <v>0.89167515193358238</v>
      </c>
      <c r="I86" s="5">
        <v>1.37920891273257</v>
      </c>
      <c r="J86" s="5">
        <v>0.37414638570020298</v>
      </c>
      <c r="K86" s="5">
        <v>2.2610324198008702</v>
      </c>
      <c r="L86" s="5">
        <v>-0.82032711901656996</v>
      </c>
      <c r="M86" s="5">
        <v>2.8760228915519801</v>
      </c>
      <c r="N86" s="5">
        <v>0.97989525392127796</v>
      </c>
      <c r="O86" s="5">
        <v>0.64813884397525301</v>
      </c>
      <c r="P86" s="5">
        <v>1.4232031364643001</v>
      </c>
      <c r="Q86" s="5">
        <v>0.46116648514608699</v>
      </c>
      <c r="R86" s="5">
        <v>1.6696031802104501</v>
      </c>
    </row>
    <row r="87" spans="1:18" x14ac:dyDescent="0.2">
      <c r="A87" t="s">
        <v>61</v>
      </c>
      <c r="B87" s="6">
        <v>23.5</v>
      </c>
      <c r="C87" s="5">
        <v>42.06</v>
      </c>
      <c r="D87" s="5">
        <v>4.29</v>
      </c>
      <c r="E87" s="5">
        <v>4.0053674974336007</v>
      </c>
      <c r="F87" s="5">
        <f t="shared" si="2"/>
        <v>4.169467497433601</v>
      </c>
      <c r="G87" s="5">
        <f t="shared" si="3"/>
        <v>3.8412674974336007</v>
      </c>
      <c r="H87" s="5">
        <v>0.97366999630982809</v>
      </c>
      <c r="I87" s="5">
        <v>1.42666279403429</v>
      </c>
      <c r="J87" s="5">
        <v>0.50053850337316397</v>
      </c>
      <c r="K87" s="5">
        <v>2.3884886950281401</v>
      </c>
      <c r="L87" s="5">
        <v>-0.35591495765317099</v>
      </c>
      <c r="M87" s="5">
        <v>3.08192784181329</v>
      </c>
      <c r="N87" s="5">
        <v>1.0888575014106201</v>
      </c>
      <c r="O87" s="5">
        <v>0.71576607010551396</v>
      </c>
      <c r="P87" s="5">
        <v>1.4263932227755001</v>
      </c>
      <c r="Q87" s="5">
        <v>0.42040928184628301</v>
      </c>
      <c r="R87" s="5">
        <v>1.7353590546298201</v>
      </c>
    </row>
    <row r="88" spans="1:18" x14ac:dyDescent="0.2">
      <c r="A88" t="s">
        <v>63</v>
      </c>
      <c r="B88" s="6">
        <v>35.5</v>
      </c>
      <c r="C88">
        <v>42.07</v>
      </c>
      <c r="D88" s="5">
        <v>4.2149999999999999</v>
      </c>
      <c r="E88" s="5">
        <v>4.0000054706274</v>
      </c>
      <c r="F88" s="5">
        <f t="shared" si="2"/>
        <v>4.1641054706274003</v>
      </c>
      <c r="G88" s="5">
        <f t="shared" si="3"/>
        <v>3.8359054706274001</v>
      </c>
      <c r="H88" s="5">
        <v>0.96701845678055909</v>
      </c>
      <c r="I88" s="5">
        <v>1.40366847039667</v>
      </c>
      <c r="J88" s="5">
        <v>0.43079378555336301</v>
      </c>
      <c r="K88" s="5">
        <v>2.31730349638342</v>
      </c>
      <c r="L88" s="5">
        <v>-0.46951315901153901</v>
      </c>
      <c r="M88" s="5">
        <v>3.1842761524908298</v>
      </c>
      <c r="N88" s="5">
        <v>0.98221521375387999</v>
      </c>
      <c r="O88" s="5">
        <v>0.60656720950600396</v>
      </c>
      <c r="P88" s="5">
        <v>1.34364729721191</v>
      </c>
      <c r="Q88" s="5">
        <v>0.18555177827637601</v>
      </c>
      <c r="R88" s="5">
        <v>1.65786259329633</v>
      </c>
    </row>
    <row r="89" spans="1:18" x14ac:dyDescent="0.2">
      <c r="A89" t="s">
        <v>62</v>
      </c>
      <c r="B89" s="6">
        <v>29.5</v>
      </c>
      <c r="C89" s="5">
        <v>42.109000000000002</v>
      </c>
      <c r="D89" s="5">
        <v>3.782</v>
      </c>
      <c r="E89" s="5">
        <v>4.0054993174592859</v>
      </c>
      <c r="F89" s="5">
        <f t="shared" si="2"/>
        <v>4.1695993174592862</v>
      </c>
      <c r="G89" s="5">
        <f t="shared" si="3"/>
        <v>3.841399317459286</v>
      </c>
      <c r="H89" s="5">
        <v>0.98012712380847633</v>
      </c>
      <c r="I89" s="5">
        <v>1.33658651921079</v>
      </c>
      <c r="J89" s="5">
        <v>0.41531396368717999</v>
      </c>
      <c r="K89" s="5">
        <v>2.2852462202287902</v>
      </c>
      <c r="L89" s="5">
        <v>-0.54706307027026102</v>
      </c>
      <c r="M89" s="5">
        <v>3.2052365049568698</v>
      </c>
      <c r="N89" s="5">
        <v>0.88526075173696395</v>
      </c>
      <c r="O89" s="5">
        <v>0.480585964764979</v>
      </c>
      <c r="P89" s="5">
        <v>1.22855587392221</v>
      </c>
      <c r="Q89" s="5">
        <v>9.0312555440328499E-2</v>
      </c>
      <c r="R89" s="5">
        <v>1.54069007578299</v>
      </c>
    </row>
    <row r="90" spans="1:18" x14ac:dyDescent="0.2">
      <c r="A90" t="s">
        <v>62</v>
      </c>
      <c r="B90" s="6">
        <v>30.5</v>
      </c>
      <c r="C90" s="5">
        <v>42.523000000000003</v>
      </c>
      <c r="D90" s="5">
        <v>3.7679999999999998</v>
      </c>
      <c r="E90" s="5">
        <v>3.9844433016576439</v>
      </c>
      <c r="F90" s="5">
        <f t="shared" si="2"/>
        <v>4.1485433016576438</v>
      </c>
      <c r="G90" s="5">
        <f t="shared" si="3"/>
        <v>3.820343301657644</v>
      </c>
      <c r="H90" s="5">
        <v>1.05763495178933</v>
      </c>
      <c r="I90" s="5">
        <v>1.33982058460447</v>
      </c>
      <c r="J90" s="5">
        <v>0.52481571431282603</v>
      </c>
      <c r="K90" s="5">
        <v>2.1320638261682001</v>
      </c>
      <c r="L90" s="5">
        <v>-0.139071401860905</v>
      </c>
      <c r="M90" s="5">
        <v>3.21165545783815</v>
      </c>
      <c r="N90" s="5">
        <v>0.80266187301138203</v>
      </c>
      <c r="O90" s="5">
        <v>0.42599620622494</v>
      </c>
      <c r="P90" s="5">
        <v>1.2178291639446901</v>
      </c>
      <c r="Q90" s="5">
        <v>0.17306008345951901</v>
      </c>
      <c r="R90" s="5">
        <v>1.48134149057331</v>
      </c>
    </row>
    <row r="91" spans="1:18" x14ac:dyDescent="0.2">
      <c r="A91" t="s">
        <v>61</v>
      </c>
      <c r="B91" s="6">
        <v>24.5</v>
      </c>
      <c r="C91" s="5">
        <v>42.847000000000001</v>
      </c>
      <c r="D91" s="5">
        <v>4.1399999999999997</v>
      </c>
      <c r="E91" s="5">
        <v>3.9763926750124887</v>
      </c>
      <c r="F91" s="5">
        <f t="shared" si="2"/>
        <v>4.1404926750124886</v>
      </c>
      <c r="G91" s="5">
        <f t="shared" si="3"/>
        <v>3.8122926750124888</v>
      </c>
      <c r="H91" s="5">
        <v>1.088288856561054</v>
      </c>
      <c r="I91" s="5">
        <v>1.3976235286452801</v>
      </c>
      <c r="J91" s="5">
        <v>0.58035053104948897</v>
      </c>
      <c r="K91" s="5">
        <v>2.3414913848365702</v>
      </c>
      <c r="L91" s="5">
        <v>-0.40418509454951901</v>
      </c>
      <c r="M91" s="5">
        <v>3.2580388966914899</v>
      </c>
      <c r="N91" s="5">
        <v>0.89608254592694103</v>
      </c>
      <c r="O91" s="5">
        <v>0.52260809370302697</v>
      </c>
      <c r="P91" s="5">
        <v>1.2174778601430301</v>
      </c>
      <c r="Q91" s="5">
        <v>0.148484644648821</v>
      </c>
      <c r="R91" s="5">
        <v>1.5080486267755899</v>
      </c>
    </row>
    <row r="92" spans="1:18" x14ac:dyDescent="0.2">
      <c r="A92" t="s">
        <v>62</v>
      </c>
      <c r="B92" s="6">
        <v>31.5</v>
      </c>
      <c r="C92" s="5">
        <v>42.856000000000002</v>
      </c>
      <c r="D92" s="5">
        <v>3.9209999999999998</v>
      </c>
      <c r="E92" s="5">
        <v>3.97717003395138</v>
      </c>
      <c r="F92" s="5">
        <f t="shared" si="2"/>
        <v>4.1412700339513799</v>
      </c>
      <c r="G92" s="5">
        <f t="shared" si="3"/>
        <v>3.8130700339513801</v>
      </c>
      <c r="H92" s="5">
        <v>1.093465096231454</v>
      </c>
      <c r="I92" s="5">
        <v>1.4139256727056799</v>
      </c>
      <c r="J92" s="5">
        <v>0.44512179882229902</v>
      </c>
      <c r="K92" s="5">
        <v>2.3355474244319998</v>
      </c>
      <c r="L92" s="5">
        <v>-0.478936583106152</v>
      </c>
      <c r="M92" s="5">
        <v>3.3352747193317001</v>
      </c>
      <c r="N92" s="5">
        <v>0.87577576083826902</v>
      </c>
      <c r="O92" s="5">
        <v>0.48538250393163102</v>
      </c>
      <c r="P92" s="5">
        <v>1.2001595007618</v>
      </c>
      <c r="Q92" s="5">
        <v>7.0180186733608194E-2</v>
      </c>
      <c r="R92" s="5">
        <v>1.51222516649487</v>
      </c>
    </row>
    <row r="93" spans="1:18" x14ac:dyDescent="0.2">
      <c r="A93" t="s">
        <v>62</v>
      </c>
      <c r="B93" s="6">
        <v>32.5</v>
      </c>
      <c r="C93" s="5">
        <v>43.188000000000002</v>
      </c>
      <c r="D93" s="5">
        <v>3.782</v>
      </c>
      <c r="E93" s="5">
        <v>3.974343379648825</v>
      </c>
      <c r="F93" s="5">
        <f t="shared" si="2"/>
        <v>4.1384433796488249</v>
      </c>
      <c r="G93" s="5">
        <f t="shared" si="3"/>
        <v>3.8102433796488251</v>
      </c>
      <c r="H93" s="5">
        <v>1.1052907640048473</v>
      </c>
      <c r="I93" s="5">
        <v>1.5159606175574001</v>
      </c>
      <c r="J93" s="5">
        <v>0.55443102189639104</v>
      </c>
      <c r="K93" s="5">
        <v>2.4613086809913902</v>
      </c>
      <c r="L93" s="5">
        <v>-0.33592996683562998</v>
      </c>
      <c r="M93" s="5">
        <v>3.4174567036882202</v>
      </c>
      <c r="N93" s="5">
        <v>0.93458436744534401</v>
      </c>
      <c r="O93" s="5">
        <v>0.54800398925705596</v>
      </c>
      <c r="P93" s="5">
        <v>1.25752737568509</v>
      </c>
      <c r="Q93" s="5">
        <v>-0.219013830618461</v>
      </c>
      <c r="R93" s="5">
        <v>1.6824556640895001</v>
      </c>
    </row>
    <row r="94" spans="1:18" x14ac:dyDescent="0.2">
      <c r="A94" t="s">
        <v>62</v>
      </c>
      <c r="B94" s="6">
        <v>33.5</v>
      </c>
      <c r="C94" s="5">
        <v>43.521000000000001</v>
      </c>
      <c r="D94" s="5">
        <v>3.9359999999999999</v>
      </c>
      <c r="E94" s="5">
        <v>3.9729743640108919</v>
      </c>
      <c r="F94" s="5">
        <f t="shared" si="2"/>
        <v>4.1370743640108918</v>
      </c>
      <c r="G94" s="5">
        <f t="shared" si="3"/>
        <v>3.808874364010892</v>
      </c>
      <c r="H94" s="5">
        <v>1.090520585136018</v>
      </c>
      <c r="I94" s="5">
        <v>1.4390199856946599</v>
      </c>
      <c r="J94" s="5">
        <v>0.46904758077346997</v>
      </c>
      <c r="K94" s="5">
        <v>2.3857841610176802</v>
      </c>
      <c r="L94" s="5">
        <v>-0.54630706596013101</v>
      </c>
      <c r="M94" s="5">
        <v>3.3605496935193702</v>
      </c>
      <c r="N94" s="5">
        <v>0.92934155875576097</v>
      </c>
      <c r="O94" s="5">
        <v>0.24141456952019799</v>
      </c>
      <c r="P94" s="5">
        <v>1.3387985698114699</v>
      </c>
      <c r="Q94" s="5">
        <v>-0.342309199766543</v>
      </c>
      <c r="R94" s="5">
        <v>1.80630640116948</v>
      </c>
    </row>
    <row r="95" spans="1:18" x14ac:dyDescent="0.2">
      <c r="A95" t="s">
        <v>61</v>
      </c>
      <c r="B95" s="6">
        <v>25.5</v>
      </c>
      <c r="C95" s="5">
        <v>43.634</v>
      </c>
      <c r="D95" s="5">
        <v>3.84</v>
      </c>
      <c r="E95" s="5">
        <v>3.9801593477572901</v>
      </c>
      <c r="F95" s="5">
        <f t="shared" si="2"/>
        <v>4.1442593477572904</v>
      </c>
      <c r="G95" s="5">
        <f t="shared" si="3"/>
        <v>3.8160593477572902</v>
      </c>
      <c r="H95" s="5">
        <v>1.0878753640436221</v>
      </c>
      <c r="I95" s="5">
        <v>1.31237818391296</v>
      </c>
      <c r="J95" s="5">
        <v>0.36654280430023201</v>
      </c>
      <c r="K95" s="5">
        <v>2.2284042475596602</v>
      </c>
      <c r="L95" s="5">
        <v>-0.65940339345680499</v>
      </c>
      <c r="M95" s="5">
        <v>3.3384340593637201</v>
      </c>
      <c r="N95" s="5">
        <v>0.927089223652665</v>
      </c>
      <c r="O95" s="5">
        <v>3.8476836582993397E-2</v>
      </c>
      <c r="P95" s="5">
        <v>1.4158307102335499</v>
      </c>
      <c r="Q95" s="5">
        <v>-0.42567937166703401</v>
      </c>
      <c r="R95" s="5">
        <v>1.83362431602148</v>
      </c>
    </row>
    <row r="96" spans="1:18" x14ac:dyDescent="0.2">
      <c r="A96" t="s">
        <v>62</v>
      </c>
      <c r="B96" s="6">
        <v>34.5</v>
      </c>
      <c r="C96" s="5">
        <v>43.853000000000002</v>
      </c>
      <c r="D96" s="5">
        <v>3.8759999999999999</v>
      </c>
      <c r="E96" s="5">
        <v>3.9839332087396597</v>
      </c>
      <c r="F96" s="5">
        <f t="shared" si="2"/>
        <v>4.1480332087396601</v>
      </c>
      <c r="G96" s="5">
        <f t="shared" si="3"/>
        <v>3.8198332087396598</v>
      </c>
      <c r="H96" s="5">
        <v>1.0661869940106956</v>
      </c>
      <c r="I96" s="5">
        <v>1.2687395723088799</v>
      </c>
      <c r="J96" s="5">
        <v>0.33338321753488598</v>
      </c>
      <c r="K96" s="5">
        <v>2.28064886344333</v>
      </c>
      <c r="L96" s="5">
        <v>-0.54758700503602997</v>
      </c>
      <c r="M96" s="5">
        <v>3.2489602477242201</v>
      </c>
      <c r="N96" s="5">
        <v>0.92805273749068395</v>
      </c>
      <c r="O96" s="5">
        <v>4.5179917005436901E-2</v>
      </c>
      <c r="P96" s="5">
        <v>1.44144486789483</v>
      </c>
      <c r="Q96" s="5">
        <v>-0.38719633236487799</v>
      </c>
      <c r="R96" s="5">
        <v>1.9092887071070199</v>
      </c>
    </row>
    <row r="97" spans="1:18" x14ac:dyDescent="0.2">
      <c r="A97" t="s">
        <v>62</v>
      </c>
      <c r="B97" s="6">
        <v>35.5</v>
      </c>
      <c r="C97" s="5">
        <v>44.185000000000002</v>
      </c>
      <c r="D97" s="5">
        <v>4.6100000000000003</v>
      </c>
      <c r="E97" s="5">
        <v>3.9976557078758672</v>
      </c>
      <c r="F97" s="5">
        <f t="shared" si="2"/>
        <v>4.1617557078758676</v>
      </c>
      <c r="G97" s="5">
        <f t="shared" si="3"/>
        <v>3.8335557078758673</v>
      </c>
      <c r="H97" s="5">
        <v>1.0292353378303589</v>
      </c>
      <c r="I97" s="5">
        <v>1.1716266210916699</v>
      </c>
      <c r="J97" s="5">
        <v>0.22878034489668</v>
      </c>
      <c r="K97" s="5">
        <v>2.1042673336803701</v>
      </c>
      <c r="L97" s="5">
        <v>-0.66868365299611499</v>
      </c>
      <c r="M97" s="5">
        <v>3.2041482040884999</v>
      </c>
      <c r="N97" s="5">
        <v>0.92460270492652696</v>
      </c>
      <c r="O97" s="5">
        <v>0.47623987553476599</v>
      </c>
      <c r="P97" s="5">
        <v>1.3746551296646801</v>
      </c>
      <c r="Q97" s="5">
        <v>-0.34261377307325902</v>
      </c>
      <c r="R97" s="5">
        <v>1.8072913381444999</v>
      </c>
    </row>
    <row r="98" spans="1:18" x14ac:dyDescent="0.2">
      <c r="A98" t="s">
        <v>61</v>
      </c>
      <c r="B98" s="6">
        <v>26.5</v>
      </c>
      <c r="C98" s="5">
        <v>44.37</v>
      </c>
      <c r="D98" s="5">
        <v>3.8839999999999999</v>
      </c>
      <c r="E98" s="5">
        <v>4.0022230820197109</v>
      </c>
      <c r="F98" s="5">
        <f t="shared" si="2"/>
        <v>4.1663230820197112</v>
      </c>
      <c r="G98" s="5">
        <f t="shared" si="3"/>
        <v>3.838123082019711</v>
      </c>
      <c r="H98" s="5">
        <v>1.0149647839973921</v>
      </c>
      <c r="I98" s="5">
        <v>1.1113474526746401</v>
      </c>
      <c r="J98" s="5">
        <v>0.18237467469726101</v>
      </c>
      <c r="K98" s="5">
        <v>2.1102980123614099</v>
      </c>
      <c r="L98" s="5">
        <v>-0.80770696509114104</v>
      </c>
      <c r="M98" s="5">
        <v>3.0608022513889201</v>
      </c>
      <c r="N98" s="5">
        <v>0.88742453284113099</v>
      </c>
      <c r="O98" s="5">
        <v>0.58476571948167699</v>
      </c>
      <c r="P98" s="5">
        <v>1.2209661758158801</v>
      </c>
      <c r="Q98" s="5">
        <v>-6.7789003152900498E-2</v>
      </c>
      <c r="R98" s="5">
        <v>1.72235467712617</v>
      </c>
    </row>
    <row r="99" spans="1:18" x14ac:dyDescent="0.2">
      <c r="A99" t="s">
        <v>62</v>
      </c>
      <c r="B99" s="6">
        <v>36.5</v>
      </c>
      <c r="C99" s="5">
        <v>44.517000000000003</v>
      </c>
      <c r="D99" s="5">
        <v>3.9580000000000002</v>
      </c>
      <c r="E99" s="5">
        <v>3.9944608714779153</v>
      </c>
      <c r="F99" s="5">
        <f t="shared" si="2"/>
        <v>4.1585608714779152</v>
      </c>
      <c r="G99" s="5">
        <f t="shared" si="3"/>
        <v>3.8303608714779154</v>
      </c>
      <c r="H99" s="5">
        <v>1.0087711247421389</v>
      </c>
      <c r="I99" s="5">
        <v>1.2564995866625599</v>
      </c>
      <c r="J99" s="5">
        <v>0.29831241355568699</v>
      </c>
      <c r="K99" s="5">
        <v>2.2468758676568301</v>
      </c>
      <c r="L99" s="5">
        <v>-0.70529889726671102</v>
      </c>
      <c r="M99" s="5">
        <v>3.3054009094313601</v>
      </c>
      <c r="N99" s="5">
        <v>0.94384751710733605</v>
      </c>
      <c r="O99" s="5">
        <v>0.67095951282903199</v>
      </c>
      <c r="P99" s="5">
        <v>1.22506078499851</v>
      </c>
      <c r="Q99" s="5">
        <v>0.399930187757567</v>
      </c>
      <c r="R99" s="5">
        <v>1.4998270655580099</v>
      </c>
    </row>
    <row r="100" spans="1:18" x14ac:dyDescent="0.2">
      <c r="A100" t="s">
        <v>61</v>
      </c>
      <c r="B100" s="6">
        <v>27.5</v>
      </c>
      <c r="C100" s="5">
        <v>45.052999999999997</v>
      </c>
      <c r="D100" s="5">
        <v>3.8839999999999999</v>
      </c>
      <c r="E100" s="5">
        <v>3.9845117842880371</v>
      </c>
      <c r="F100" s="5">
        <f t="shared" si="2"/>
        <v>4.148611784288037</v>
      </c>
      <c r="G100" s="5">
        <f t="shared" si="3"/>
        <v>3.8204117842880372</v>
      </c>
      <c r="H100" s="5">
        <v>1.0051476072729701</v>
      </c>
      <c r="I100" s="5">
        <v>1.7520024688970199</v>
      </c>
      <c r="J100" s="5">
        <v>0.78209445070805805</v>
      </c>
      <c r="K100" s="5">
        <v>2.7534578436080999</v>
      </c>
      <c r="L100" s="5">
        <v>-9.8238047668491202E-2</v>
      </c>
      <c r="M100" s="5">
        <v>3.6870903086645899</v>
      </c>
      <c r="N100" s="5">
        <v>1.00902566369678</v>
      </c>
      <c r="O100" s="5">
        <v>0.67304318298229404</v>
      </c>
      <c r="P100" s="5">
        <v>1.2793136192657499</v>
      </c>
      <c r="Q100" s="5">
        <v>-0.15355259788122899</v>
      </c>
      <c r="R100" s="5">
        <v>1.56242457565735</v>
      </c>
    </row>
    <row r="101" spans="1:18" x14ac:dyDescent="0.2">
      <c r="A101" t="s">
        <v>61</v>
      </c>
      <c r="B101" s="6">
        <v>28.5</v>
      </c>
      <c r="C101" s="5">
        <v>45.735999999999997</v>
      </c>
      <c r="D101" s="5">
        <v>3.9940000000000002</v>
      </c>
      <c r="E101" s="5">
        <v>3.9538407234967901</v>
      </c>
      <c r="F101" s="5">
        <f t="shared" si="2"/>
        <v>4.1179407234967904</v>
      </c>
      <c r="G101" s="5">
        <f t="shared" si="3"/>
        <v>3.7897407234967901</v>
      </c>
      <c r="H101" s="5">
        <v>1.0777369474730463</v>
      </c>
      <c r="I101" s="5">
        <v>1.76954589678661</v>
      </c>
      <c r="J101" s="5">
        <v>0.77242611099386205</v>
      </c>
      <c r="K101" s="5">
        <v>2.7714761543811002</v>
      </c>
      <c r="L101" s="5">
        <v>-0.211068595226894</v>
      </c>
      <c r="M101" s="5">
        <v>3.67705777107096</v>
      </c>
      <c r="N101" s="5">
        <v>0.49052176994740299</v>
      </c>
      <c r="O101" s="5">
        <v>-5.3060022722652603E-2</v>
      </c>
      <c r="P101" s="5">
        <v>1.0834425100063301</v>
      </c>
      <c r="Q101" s="5">
        <v>-0.38251349102434901</v>
      </c>
      <c r="R101" s="5">
        <v>1.4360726967613999</v>
      </c>
    </row>
    <row r="102" spans="1:18" x14ac:dyDescent="0.2">
      <c r="A102" t="s">
        <v>61</v>
      </c>
      <c r="B102" s="6">
        <v>29.5</v>
      </c>
      <c r="C102" s="5">
        <v>46.404000000000003</v>
      </c>
      <c r="D102" s="5">
        <v>3.879</v>
      </c>
      <c r="E102" s="5">
        <v>3.912659294371335</v>
      </c>
      <c r="F102" s="5">
        <f t="shared" si="2"/>
        <v>4.0767592943713353</v>
      </c>
      <c r="G102" s="5">
        <f t="shared" si="3"/>
        <v>3.7485592943713351</v>
      </c>
      <c r="H102" s="5">
        <v>1.1278219212156309</v>
      </c>
      <c r="I102" s="5">
        <v>1.3656397430630101</v>
      </c>
      <c r="J102" s="5">
        <v>0.37890547471290498</v>
      </c>
      <c r="K102" s="5">
        <v>2.3580534787065299</v>
      </c>
      <c r="L102" s="5">
        <v>-0.55357492113901496</v>
      </c>
      <c r="M102" s="5">
        <v>3.3305946505767801</v>
      </c>
      <c r="N102" s="5">
        <v>0.63736373060760898</v>
      </c>
      <c r="O102" s="5">
        <v>0.139425957016163</v>
      </c>
      <c r="P102" s="5">
        <v>0.96254040670106999</v>
      </c>
      <c r="Q102" s="5">
        <v>-0.26366952027339902</v>
      </c>
      <c r="R102" s="5">
        <v>1.25889726229563</v>
      </c>
    </row>
    <row r="103" spans="1:18" x14ac:dyDescent="0.2">
      <c r="A103" t="s">
        <v>61</v>
      </c>
      <c r="B103" s="6">
        <v>31.5</v>
      </c>
      <c r="C103" s="5">
        <v>47.71</v>
      </c>
      <c r="D103" s="5">
        <v>3.8155000000000001</v>
      </c>
      <c r="E103" s="5">
        <v>3.8377222618139268</v>
      </c>
      <c r="F103" s="5">
        <f t="shared" si="2"/>
        <v>4.0018222618139268</v>
      </c>
      <c r="G103" s="5">
        <f t="shared" si="3"/>
        <v>3.6736222618139269</v>
      </c>
      <c r="H103" s="5">
        <v>0.99418760730890998</v>
      </c>
      <c r="I103" s="5">
        <v>1.0947291282712901</v>
      </c>
      <c r="J103" s="5">
        <v>0.13729830842468199</v>
      </c>
      <c r="K103" s="5">
        <v>2.0062911192698998</v>
      </c>
      <c r="L103" s="5">
        <v>-0.76128021175845595</v>
      </c>
      <c r="M103" s="5">
        <v>2.9603433132394699</v>
      </c>
      <c r="N103" s="5">
        <v>0.70999081816774501</v>
      </c>
      <c r="O103" s="5">
        <v>0.40684678962682802</v>
      </c>
      <c r="P103" s="5">
        <v>0.985886481211111</v>
      </c>
      <c r="Q103" s="5">
        <v>0.104441725453016</v>
      </c>
      <c r="R103" s="5">
        <v>1.2651038280428</v>
      </c>
    </row>
    <row r="104" spans="1:18" x14ac:dyDescent="0.2">
      <c r="A104" t="s">
        <v>61</v>
      </c>
      <c r="B104" s="6">
        <v>32.5</v>
      </c>
      <c r="C104" s="5">
        <v>48.316000000000003</v>
      </c>
      <c r="D104" s="5">
        <v>3.85</v>
      </c>
      <c r="E104" s="5">
        <v>3.8099144443346793</v>
      </c>
      <c r="F104" s="5">
        <f t="shared" si="2"/>
        <v>3.9740144443346792</v>
      </c>
      <c r="G104" s="5">
        <f t="shared" si="3"/>
        <v>3.6458144443346794</v>
      </c>
      <c r="H104" s="5">
        <v>0.87276883841095976</v>
      </c>
      <c r="I104" s="5">
        <v>0.99050859396348401</v>
      </c>
      <c r="J104" s="5">
        <v>6.13677833414525E-2</v>
      </c>
      <c r="K104" s="5">
        <v>1.94157862119292</v>
      </c>
      <c r="L104" s="5">
        <v>-0.88697421558588296</v>
      </c>
      <c r="M104" s="5">
        <v>2.8188637259865201</v>
      </c>
      <c r="N104" s="5">
        <v>0.53761158173052603</v>
      </c>
      <c r="O104" s="5">
        <v>0.20709783880611299</v>
      </c>
      <c r="P104" s="5">
        <v>0.91538044445725197</v>
      </c>
      <c r="Q104" s="5">
        <v>-5.5646343969152703E-2</v>
      </c>
      <c r="R104" s="5">
        <v>1.23493612744744</v>
      </c>
    </row>
    <row r="105" spans="1:18" x14ac:dyDescent="0.2">
      <c r="A105" t="s">
        <v>61</v>
      </c>
      <c r="B105" s="6">
        <v>33.5</v>
      </c>
      <c r="C105" s="5">
        <v>48.875</v>
      </c>
      <c r="D105" s="5">
        <v>3.7589999999999999</v>
      </c>
      <c r="E105" s="5">
        <v>3.7772073024844306</v>
      </c>
      <c r="F105" s="5">
        <f t="shared" si="2"/>
        <v>3.9413073024844305</v>
      </c>
      <c r="G105" s="5">
        <f t="shared" si="3"/>
        <v>3.6131073024844307</v>
      </c>
      <c r="H105" s="5">
        <v>0.76488430533981133</v>
      </c>
      <c r="I105" s="5">
        <v>0.952122364523319</v>
      </c>
      <c r="J105" s="5">
        <v>9.51839906326052E-2</v>
      </c>
      <c r="K105" s="5">
        <v>1.8743216739992901</v>
      </c>
      <c r="L105" s="5">
        <v>-0.84817056481672604</v>
      </c>
      <c r="M105" s="5">
        <v>2.8164530109027202</v>
      </c>
      <c r="N105" s="5">
        <v>0.50943387964445297</v>
      </c>
      <c r="O105" s="5">
        <v>0.19398956746590101</v>
      </c>
      <c r="P105" s="5">
        <v>0.956108057140865</v>
      </c>
      <c r="Q105" s="5">
        <v>-8.1450956331529295E-2</v>
      </c>
      <c r="R105" s="5">
        <v>1.3138343721230099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0310F-31D1-E447-8825-243A126D97C4}">
  <dimension ref="A1:AD743"/>
  <sheetViews>
    <sheetView topLeftCell="D1" workbookViewId="0">
      <selection activeCell="I1" sqref="I1:L1048576"/>
    </sheetView>
  </sheetViews>
  <sheetFormatPr baseColWidth="10" defaultRowHeight="16" x14ac:dyDescent="0.2"/>
  <cols>
    <col min="2" max="2" width="5.1640625" bestFit="1" customWidth="1"/>
    <col min="3" max="3" width="14.33203125" bestFit="1" customWidth="1"/>
    <col min="4" max="4" width="7.1640625" bestFit="1" customWidth="1"/>
    <col min="8" max="8" width="4.6640625" bestFit="1" customWidth="1"/>
    <col min="11" max="11" width="5.33203125" bestFit="1" customWidth="1"/>
    <col min="12" max="12" width="4.6640625" bestFit="1" customWidth="1"/>
    <col min="13" max="13" width="5.33203125" bestFit="1" customWidth="1"/>
    <col min="14" max="14" width="4.6640625" bestFit="1" customWidth="1"/>
    <col min="16" max="16" width="5.33203125" bestFit="1" customWidth="1"/>
    <col min="17" max="17" width="4.6640625" bestFit="1" customWidth="1"/>
    <col min="18" max="18" width="5.33203125" bestFit="1" customWidth="1"/>
    <col min="19" max="19" width="4.6640625" bestFit="1" customWidth="1"/>
  </cols>
  <sheetData>
    <row r="1" spans="1:30" x14ac:dyDescent="0.2">
      <c r="A1" s="1" t="s">
        <v>198</v>
      </c>
    </row>
    <row r="2" spans="1:30" ht="137" thickBot="1" x14ac:dyDescent="0.25">
      <c r="A2" s="27" t="s">
        <v>57</v>
      </c>
      <c r="B2" s="27" t="s">
        <v>82</v>
      </c>
      <c r="C2" s="27" t="s">
        <v>83</v>
      </c>
      <c r="D2" s="27" t="s">
        <v>84</v>
      </c>
      <c r="E2" s="28" t="s">
        <v>211</v>
      </c>
      <c r="F2" s="29" t="s">
        <v>194</v>
      </c>
      <c r="G2" s="29" t="s">
        <v>195</v>
      </c>
      <c r="H2" s="15" t="s">
        <v>85</v>
      </c>
      <c r="I2" s="15" t="s">
        <v>196</v>
      </c>
      <c r="J2" s="15" t="s">
        <v>197</v>
      </c>
      <c r="K2" s="30" t="s">
        <v>200</v>
      </c>
      <c r="L2" s="30" t="s">
        <v>203</v>
      </c>
      <c r="M2" s="30" t="s">
        <v>201</v>
      </c>
      <c r="N2" s="30" t="s">
        <v>202</v>
      </c>
      <c r="O2" s="29" t="s">
        <v>209</v>
      </c>
      <c r="P2" s="30" t="s">
        <v>204</v>
      </c>
      <c r="Q2" s="30" t="s">
        <v>205</v>
      </c>
      <c r="R2" s="30" t="s">
        <v>206</v>
      </c>
      <c r="S2" s="30" t="s">
        <v>207</v>
      </c>
      <c r="U2" s="15" t="s">
        <v>57</v>
      </c>
      <c r="V2" s="19" t="s">
        <v>109</v>
      </c>
      <c r="W2" s="15" t="s">
        <v>110</v>
      </c>
      <c r="X2" s="15" t="s">
        <v>212</v>
      </c>
      <c r="Y2" s="15" t="s">
        <v>211</v>
      </c>
      <c r="Z2" s="15" t="s">
        <v>213</v>
      </c>
      <c r="AA2" s="15" t="s">
        <v>210</v>
      </c>
      <c r="AB2" s="31" t="s">
        <v>197</v>
      </c>
      <c r="AC2" s="20" t="s">
        <v>214</v>
      </c>
      <c r="AD2" s="31" t="s">
        <v>215</v>
      </c>
    </row>
    <row r="3" spans="1:30" ht="17" thickTop="1" x14ac:dyDescent="0.2">
      <c r="A3" s="9" t="s">
        <v>86</v>
      </c>
      <c r="B3" s="6">
        <v>1533</v>
      </c>
      <c r="C3" s="16" t="s">
        <v>87</v>
      </c>
      <c r="D3" s="6">
        <v>0.5</v>
      </c>
      <c r="E3" s="17">
        <v>2</v>
      </c>
      <c r="F3" s="9">
        <v>3.79</v>
      </c>
      <c r="G3" s="5">
        <f>F3+0.64</f>
        <v>4.43</v>
      </c>
      <c r="H3" s="5"/>
      <c r="I3" s="5">
        <v>12.276245714285716</v>
      </c>
      <c r="J3" s="5">
        <v>-0.13434204723252899</v>
      </c>
      <c r="K3" s="5">
        <v>-1.13897553962647</v>
      </c>
      <c r="L3" s="5">
        <v>0.80776203377411304</v>
      </c>
      <c r="M3" s="5">
        <v>-2.0496448466374999</v>
      </c>
      <c r="N3" s="5">
        <v>1.71584980415071</v>
      </c>
      <c r="O3" s="5">
        <v>0.31901787883822003</v>
      </c>
      <c r="P3" s="5">
        <v>4.1257361797599798E-2</v>
      </c>
      <c r="Q3" s="5">
        <v>0.59394129109189597</v>
      </c>
      <c r="R3" s="5">
        <v>-0.231086693868162</v>
      </c>
      <c r="S3" s="5">
        <v>0.88353151738654001</v>
      </c>
      <c r="U3" s="2" t="s">
        <v>111</v>
      </c>
      <c r="V3" s="7">
        <v>1228</v>
      </c>
      <c r="W3" s="2" t="s">
        <v>112</v>
      </c>
      <c r="X3" s="2">
        <v>0</v>
      </c>
      <c r="Y3" s="2">
        <v>0</v>
      </c>
      <c r="Z3" s="2">
        <v>17.420000000000002</v>
      </c>
      <c r="AA3" s="2">
        <v>13.413399999999999</v>
      </c>
      <c r="AB3" s="2">
        <f t="shared" ref="AB3:AB66" si="0">0.439*AA3-5.14</f>
        <v>0.7484826</v>
      </c>
      <c r="AC3" s="2"/>
    </row>
    <row r="4" spans="1:30" x14ac:dyDescent="0.2">
      <c r="A4" s="9" t="s">
        <v>88</v>
      </c>
      <c r="B4" s="6">
        <v>2598</v>
      </c>
      <c r="C4" s="16" t="s">
        <v>87</v>
      </c>
      <c r="D4" s="6">
        <v>0.5</v>
      </c>
      <c r="E4" s="17">
        <v>2.63</v>
      </c>
      <c r="F4" s="9">
        <v>3.69</v>
      </c>
      <c r="G4" s="5">
        <f t="shared" ref="G4:G67" si="1">F4+0.64</f>
        <v>4.33</v>
      </c>
      <c r="I4" s="5">
        <v>11.154737500000001</v>
      </c>
      <c r="J4" s="5">
        <v>-0.2482527046769</v>
      </c>
      <c r="K4" s="5">
        <v>-1.19839774953694</v>
      </c>
      <c r="L4" s="5">
        <v>0.681358974712031</v>
      </c>
      <c r="M4" s="5">
        <v>-2.0780960673662698</v>
      </c>
      <c r="N4" s="5">
        <v>1.5201481608703999</v>
      </c>
      <c r="O4" s="5">
        <v>0.25619621855320301</v>
      </c>
      <c r="P4" s="5">
        <v>-3.93905644812003E-4</v>
      </c>
      <c r="Q4" s="5">
        <v>0.51651487483413505</v>
      </c>
      <c r="R4" s="5">
        <v>-0.269064137915071</v>
      </c>
      <c r="S4" s="5">
        <v>0.76346104851934304</v>
      </c>
      <c r="U4" s="2" t="s">
        <v>113</v>
      </c>
      <c r="V4" s="7">
        <v>2004</v>
      </c>
      <c r="W4" s="2" t="s">
        <v>112</v>
      </c>
      <c r="X4" s="2">
        <v>0.5</v>
      </c>
      <c r="Y4" s="2">
        <v>0.42229729729729731</v>
      </c>
      <c r="Z4" s="2">
        <v>18.940000000000001</v>
      </c>
      <c r="AA4" s="2">
        <v>14.583800000000002</v>
      </c>
      <c r="AB4" s="2">
        <f t="shared" si="0"/>
        <v>1.2622882000000013</v>
      </c>
      <c r="AC4" s="2"/>
    </row>
    <row r="5" spans="1:30" x14ac:dyDescent="0.2">
      <c r="A5" s="9" t="s">
        <v>89</v>
      </c>
      <c r="B5" s="6">
        <v>2217</v>
      </c>
      <c r="C5" s="16" t="s">
        <v>87</v>
      </c>
      <c r="D5" s="6">
        <v>0.5</v>
      </c>
      <c r="E5" s="17">
        <v>2.7</v>
      </c>
      <c r="F5" s="9">
        <v>3.59</v>
      </c>
      <c r="G5" s="5">
        <f t="shared" si="1"/>
        <v>4.2299999999999995</v>
      </c>
      <c r="I5" s="5">
        <v>11.294265000000001</v>
      </c>
      <c r="J5" s="5">
        <v>0.102926084804112</v>
      </c>
      <c r="K5" s="5">
        <v>-0.88961799432011601</v>
      </c>
      <c r="L5" s="5">
        <v>1.06597889157632</v>
      </c>
      <c r="M5" s="5">
        <v>-1.79938441962965</v>
      </c>
      <c r="N5" s="5">
        <v>2.0029495899520602</v>
      </c>
      <c r="O5" s="5">
        <v>0.40535825080118698</v>
      </c>
      <c r="P5" s="5">
        <v>0.12447247956757</v>
      </c>
      <c r="Q5" s="5">
        <v>0.67744264340003202</v>
      </c>
      <c r="R5" s="5">
        <v>-0.14994601731082199</v>
      </c>
      <c r="S5" s="5">
        <v>0.94247708534054297</v>
      </c>
      <c r="U5" s="2" t="s">
        <v>114</v>
      </c>
      <c r="V5" s="7">
        <v>1990</v>
      </c>
      <c r="W5" s="2" t="s">
        <v>112</v>
      </c>
      <c r="X5" s="2">
        <v>0.5</v>
      </c>
      <c r="Y5" s="2">
        <v>0.46455449224193995</v>
      </c>
      <c r="Z5" s="2">
        <v>14.219176349709519</v>
      </c>
      <c r="AA5" s="2">
        <v>10.948765789276299</v>
      </c>
      <c r="AB5" s="2">
        <f t="shared" si="0"/>
        <v>-0.33349181850770471</v>
      </c>
      <c r="AC5" s="2">
        <v>11.824424955105128</v>
      </c>
      <c r="AD5" s="5">
        <v>5.0922555291151639E-2</v>
      </c>
    </row>
    <row r="6" spans="1:30" x14ac:dyDescent="0.2">
      <c r="A6" s="9" t="s">
        <v>88</v>
      </c>
      <c r="B6" s="6">
        <v>2598</v>
      </c>
      <c r="C6" s="16" t="s">
        <v>87</v>
      </c>
      <c r="D6" s="6">
        <v>1.5</v>
      </c>
      <c r="E6" s="17">
        <v>3.41</v>
      </c>
      <c r="F6" s="9">
        <v>3.69</v>
      </c>
      <c r="G6" s="5">
        <f t="shared" si="1"/>
        <v>4.33</v>
      </c>
      <c r="I6" s="5">
        <v>12.606393000000001</v>
      </c>
      <c r="J6" s="5">
        <v>0.11604110550638901</v>
      </c>
      <c r="K6" s="5">
        <v>-0.90690814608806603</v>
      </c>
      <c r="L6" s="5">
        <v>1.03815861807078</v>
      </c>
      <c r="M6" s="5">
        <v>-1.8260845766702001</v>
      </c>
      <c r="N6" s="5">
        <v>1.96321410687741</v>
      </c>
      <c r="O6" s="5">
        <v>0.46457360069043202</v>
      </c>
      <c r="P6" s="5">
        <v>0.17777958329389101</v>
      </c>
      <c r="Q6" s="5">
        <v>0.73636065078549495</v>
      </c>
      <c r="R6" s="5">
        <v>-7.1073934702171396E-2</v>
      </c>
      <c r="S6" s="5">
        <v>1.00995589636603</v>
      </c>
      <c r="U6" s="2" t="s">
        <v>115</v>
      </c>
      <c r="V6" s="7">
        <v>2993</v>
      </c>
      <c r="W6" s="2" t="s">
        <v>106</v>
      </c>
      <c r="X6" s="2">
        <v>0.5</v>
      </c>
      <c r="Y6" s="2">
        <v>0.786163522012578</v>
      </c>
      <c r="Z6" s="2">
        <v>9.0571377680815992</v>
      </c>
      <c r="AA6" s="2">
        <v>9.0571377680815992</v>
      </c>
      <c r="AB6" s="2">
        <f t="shared" si="0"/>
        <v>-1.1639165198121777</v>
      </c>
      <c r="AC6" s="2">
        <v>11.504763299850632</v>
      </c>
      <c r="AD6" s="5">
        <v>-8.9408911365572052E-2</v>
      </c>
    </row>
    <row r="7" spans="1:30" x14ac:dyDescent="0.2">
      <c r="A7" s="9" t="s">
        <v>89</v>
      </c>
      <c r="B7" s="6">
        <v>2217</v>
      </c>
      <c r="C7" s="16" t="s">
        <v>87</v>
      </c>
      <c r="D7" s="6">
        <v>1.5</v>
      </c>
      <c r="E7" s="17">
        <v>3.68</v>
      </c>
      <c r="F7" s="9">
        <v>3.67</v>
      </c>
      <c r="G7" s="5">
        <f t="shared" si="1"/>
        <v>4.3099999999999996</v>
      </c>
      <c r="I7" s="5">
        <v>11.905908</v>
      </c>
      <c r="J7" s="5">
        <v>3.84417637743368E-2</v>
      </c>
      <c r="K7" s="5">
        <v>-0.97607632997539595</v>
      </c>
      <c r="L7" s="5">
        <v>0.91408618392249097</v>
      </c>
      <c r="M7" s="5">
        <v>-1.8776432785827699</v>
      </c>
      <c r="N7" s="5">
        <v>1.8186969072560599</v>
      </c>
      <c r="O7" s="5">
        <v>0.50861195629351097</v>
      </c>
      <c r="P7" s="5">
        <v>0.21422516523430599</v>
      </c>
      <c r="Q7" s="5">
        <v>0.78118264540859395</v>
      </c>
      <c r="R7" s="5">
        <v>-3.7510928227268897E-2</v>
      </c>
      <c r="S7" s="5">
        <v>1.04559544268648</v>
      </c>
      <c r="U7" s="2" t="s">
        <v>116</v>
      </c>
      <c r="V7" s="7">
        <v>3040</v>
      </c>
      <c r="W7" s="2" t="s">
        <v>106</v>
      </c>
      <c r="X7" s="2">
        <v>0.5</v>
      </c>
      <c r="Y7" s="2">
        <v>0.86956521739130443</v>
      </c>
      <c r="Z7" s="2">
        <v>11.119021218167738</v>
      </c>
      <c r="AA7" s="2">
        <v>11.119021218167738</v>
      </c>
      <c r="AB7" s="2">
        <f t="shared" si="0"/>
        <v>-0.25874968522436248</v>
      </c>
      <c r="AC7" s="2">
        <v>11.434845836280362</v>
      </c>
      <c r="AD7" s="5">
        <v>-0.12010267787292062</v>
      </c>
    </row>
    <row r="8" spans="1:30" x14ac:dyDescent="0.2">
      <c r="A8" s="9" t="s">
        <v>86</v>
      </c>
      <c r="B8" s="6">
        <v>1533</v>
      </c>
      <c r="C8" s="16" t="s">
        <v>87</v>
      </c>
      <c r="D8" s="6">
        <v>1.5</v>
      </c>
      <c r="E8" s="17">
        <v>3.79</v>
      </c>
      <c r="F8" s="9">
        <v>3.9</v>
      </c>
      <c r="G8" s="5">
        <f t="shared" si="1"/>
        <v>4.54</v>
      </c>
      <c r="H8" s="5">
        <f>STDEV(4.016,3.777)</f>
        <v>0.16899852070358479</v>
      </c>
      <c r="I8" s="5">
        <v>11.621917333333334</v>
      </c>
      <c r="J8" s="5">
        <v>0.32837498215481697</v>
      </c>
      <c r="K8" s="5">
        <v>-0.65242433870243099</v>
      </c>
      <c r="L8" s="5">
        <v>1.2940190260137201</v>
      </c>
      <c r="M8" s="5">
        <v>-1.6272382763367701</v>
      </c>
      <c r="N8" s="5">
        <v>2.1871560681609998</v>
      </c>
      <c r="O8" s="5">
        <v>0.42641063240082</v>
      </c>
      <c r="P8" s="5">
        <v>0.16278246127603699</v>
      </c>
      <c r="Q8" s="5">
        <v>0.696634007640488</v>
      </c>
      <c r="R8" s="5">
        <v>-0.116816129233119</v>
      </c>
      <c r="S8" s="5">
        <v>0.96078617201121796</v>
      </c>
      <c r="U8" s="2" t="s">
        <v>113</v>
      </c>
      <c r="V8" s="7">
        <v>2004</v>
      </c>
      <c r="W8" s="2" t="s">
        <v>112</v>
      </c>
      <c r="X8" s="2">
        <v>1.5</v>
      </c>
      <c r="Y8" s="2">
        <v>1.2668918918918919</v>
      </c>
      <c r="Z8" s="2">
        <v>15.34427496587989</v>
      </c>
      <c r="AA8" s="2">
        <v>11.815091723727516</v>
      </c>
      <c r="AB8" s="2">
        <f t="shared" si="0"/>
        <v>4.6825266716379765E-2</v>
      </c>
      <c r="AC8" s="2">
        <v>11.742457604598169</v>
      </c>
      <c r="AD8" s="5">
        <v>1.4938888418596363E-2</v>
      </c>
    </row>
    <row r="9" spans="1:30" x14ac:dyDescent="0.2">
      <c r="A9" s="9" t="s">
        <v>90</v>
      </c>
      <c r="B9" s="6">
        <v>1031</v>
      </c>
      <c r="C9" s="16" t="s">
        <v>87</v>
      </c>
      <c r="D9" s="6">
        <v>0.5</v>
      </c>
      <c r="E9" s="17">
        <v>4.47</v>
      </c>
      <c r="F9" s="9">
        <v>3.65</v>
      </c>
      <c r="G9" s="5">
        <f t="shared" si="1"/>
        <v>4.29</v>
      </c>
      <c r="H9" s="5"/>
      <c r="I9" s="5">
        <v>12.355812999999998</v>
      </c>
      <c r="J9" s="5">
        <v>0.25695347359519599</v>
      </c>
      <c r="K9" s="5">
        <v>-0.512090325080232</v>
      </c>
      <c r="L9" s="5">
        <v>1.3365792654326201</v>
      </c>
      <c r="M9" s="5">
        <v>-1.53347854200511</v>
      </c>
      <c r="N9" s="5">
        <v>2.0691008859438398</v>
      </c>
      <c r="O9" s="5">
        <v>0.37667274595063499</v>
      </c>
      <c r="P9" s="5">
        <v>0.128327978002587</v>
      </c>
      <c r="Q9" s="5">
        <v>0.66370898017509095</v>
      </c>
      <c r="R9" s="5">
        <v>-0.13060581982335701</v>
      </c>
      <c r="S9" s="5">
        <v>0.85563537982217897</v>
      </c>
      <c r="U9" s="2" t="s">
        <v>114</v>
      </c>
      <c r="V9" s="7">
        <v>1990</v>
      </c>
      <c r="W9" s="2" t="s">
        <v>106</v>
      </c>
      <c r="X9" s="2">
        <v>1.5</v>
      </c>
      <c r="Y9" s="2">
        <v>1.3936634767258198</v>
      </c>
      <c r="Z9" s="2">
        <v>14.234212682148659</v>
      </c>
      <c r="AA9" s="2">
        <v>14.234212682148659</v>
      </c>
      <c r="AB9" s="2">
        <f t="shared" si="0"/>
        <v>1.1088193674632612</v>
      </c>
      <c r="AC9" s="2">
        <v>12.277368361988707</v>
      </c>
      <c r="AD9" s="5">
        <v>0.24976471091304298</v>
      </c>
    </row>
    <row r="10" spans="1:30" x14ac:dyDescent="0.2">
      <c r="A10" s="9" t="s">
        <v>91</v>
      </c>
      <c r="B10" s="6">
        <v>765</v>
      </c>
      <c r="C10" s="16" t="s">
        <v>92</v>
      </c>
      <c r="D10" s="6">
        <v>1</v>
      </c>
      <c r="E10" s="17">
        <v>4.4800000000000004</v>
      </c>
      <c r="F10" s="9">
        <v>3.57</v>
      </c>
      <c r="G10" s="5">
        <f t="shared" si="1"/>
        <v>4.21</v>
      </c>
      <c r="H10" s="9"/>
      <c r="I10" s="5">
        <v>12.413902000000004</v>
      </c>
      <c r="J10" s="5">
        <v>0.47690354792570999</v>
      </c>
      <c r="K10" s="5">
        <v>-0.52504466467483502</v>
      </c>
      <c r="L10" s="5">
        <v>1.42769698449562</v>
      </c>
      <c r="M10" s="5">
        <v>-1.51833166094185</v>
      </c>
      <c r="N10" s="5">
        <v>2.3607865385677802</v>
      </c>
      <c r="O10" s="5">
        <v>0.42629357284126501</v>
      </c>
      <c r="P10" s="5">
        <v>0.154052718649618</v>
      </c>
      <c r="Q10" s="5">
        <v>0.68627396774820004</v>
      </c>
      <c r="R10" s="5">
        <v>-0.13165476900884401</v>
      </c>
      <c r="S10" s="5">
        <v>0.94896094006870801</v>
      </c>
      <c r="U10" s="2" t="s">
        <v>114</v>
      </c>
      <c r="V10" s="7">
        <v>1990</v>
      </c>
      <c r="W10" s="2" t="s">
        <v>112</v>
      </c>
      <c r="X10" s="2">
        <v>1.5</v>
      </c>
      <c r="Y10" s="2">
        <v>1.3936634767258198</v>
      </c>
      <c r="Z10" s="2">
        <v>16.216655364760179</v>
      </c>
      <c r="AA10" s="2">
        <v>12.486824630865337</v>
      </c>
      <c r="AB10" s="2">
        <f t="shared" si="0"/>
        <v>0.34171601294988374</v>
      </c>
      <c r="AC10" s="2">
        <v>12.508788324794979</v>
      </c>
      <c r="AD10" s="5">
        <v>0.35135807458499624</v>
      </c>
    </row>
    <row r="11" spans="1:30" x14ac:dyDescent="0.2">
      <c r="A11" s="9" t="s">
        <v>89</v>
      </c>
      <c r="B11" s="6">
        <v>2217</v>
      </c>
      <c r="C11" s="16" t="s">
        <v>87</v>
      </c>
      <c r="D11" s="6">
        <v>2.5</v>
      </c>
      <c r="E11" s="17">
        <v>4.66</v>
      </c>
      <c r="F11" s="9">
        <v>3.65</v>
      </c>
      <c r="G11" s="5">
        <f t="shared" si="1"/>
        <v>4.29</v>
      </c>
      <c r="I11" s="5">
        <v>12.974290000000002</v>
      </c>
      <c r="J11" s="5">
        <v>-1.2503209410654701E-2</v>
      </c>
      <c r="K11" s="5">
        <v>-1.00710543153405</v>
      </c>
      <c r="L11" s="5">
        <v>0.98562133366840499</v>
      </c>
      <c r="M11" s="5">
        <v>-1.89960123481862</v>
      </c>
      <c r="N11" s="5">
        <v>1.91997495877297</v>
      </c>
      <c r="O11" s="5">
        <v>0.54935117772766195</v>
      </c>
      <c r="P11" s="5">
        <v>0.26133725729958601</v>
      </c>
      <c r="Q11" s="5">
        <v>0.83085113320314796</v>
      </c>
      <c r="R11" s="5">
        <v>-1.2643631686707599E-2</v>
      </c>
      <c r="S11" s="5">
        <v>1.1128924710988199</v>
      </c>
      <c r="U11" s="2" t="s">
        <v>113</v>
      </c>
      <c r="V11" s="7">
        <v>2004</v>
      </c>
      <c r="W11" s="2" t="s">
        <v>112</v>
      </c>
      <c r="X11" s="2">
        <v>2.5</v>
      </c>
      <c r="Y11" s="2">
        <v>2.1114864864864864</v>
      </c>
      <c r="Z11" s="2">
        <v>15.23596305848608</v>
      </c>
      <c r="AA11" s="2">
        <v>11.731691555034281</v>
      </c>
      <c r="AB11" s="2">
        <f t="shared" si="0"/>
        <v>1.0212592660050035E-2</v>
      </c>
      <c r="AC11" s="2">
        <v>12.252519806145626</v>
      </c>
      <c r="AD11" s="5">
        <v>0.23885619489792997</v>
      </c>
    </row>
    <row r="12" spans="1:30" x14ac:dyDescent="0.2">
      <c r="A12" s="9" t="s">
        <v>90</v>
      </c>
      <c r="B12" s="6">
        <v>1031</v>
      </c>
      <c r="C12" s="16" t="s">
        <v>87</v>
      </c>
      <c r="D12" s="6">
        <v>1.5</v>
      </c>
      <c r="E12" s="17">
        <v>5.35</v>
      </c>
      <c r="F12" s="9">
        <v>3.75</v>
      </c>
      <c r="G12" s="5">
        <f t="shared" si="1"/>
        <v>4.3899999999999997</v>
      </c>
      <c r="H12" s="5">
        <f>STDEV(3.773,3.73)</f>
        <v>3.0405591591021647E-2</v>
      </c>
      <c r="I12" s="5">
        <v>11.260094999999998</v>
      </c>
      <c r="J12" s="5">
        <v>-0.105046238093798</v>
      </c>
      <c r="K12" s="5">
        <v>-1.0941584108796401</v>
      </c>
      <c r="L12" s="5">
        <v>0.83577917879638697</v>
      </c>
      <c r="M12" s="5">
        <v>-1.97040811684178</v>
      </c>
      <c r="N12" s="5">
        <v>1.71966578049358</v>
      </c>
      <c r="O12" s="5">
        <v>0.59311436476316803</v>
      </c>
      <c r="P12" s="5">
        <v>0.30839247136022302</v>
      </c>
      <c r="Q12" s="5">
        <v>0.87249284169463504</v>
      </c>
      <c r="R12" s="5">
        <v>1.84162463559298E-2</v>
      </c>
      <c r="S12" s="5">
        <v>1.1414242957345</v>
      </c>
      <c r="U12" s="2" t="s">
        <v>117</v>
      </c>
      <c r="V12" s="7">
        <v>2400</v>
      </c>
      <c r="W12" s="2" t="s">
        <v>106</v>
      </c>
      <c r="X12" s="2">
        <v>0.5</v>
      </c>
      <c r="Y12" s="2">
        <v>2.2291283560132409</v>
      </c>
      <c r="Z12" s="2">
        <v>12.2761210321991</v>
      </c>
      <c r="AA12" s="2">
        <v>12.2761210321991</v>
      </c>
      <c r="AB12" s="2">
        <f t="shared" si="0"/>
        <v>0.24921713313540561</v>
      </c>
      <c r="AC12" s="2">
        <v>11.633677269715895</v>
      </c>
      <c r="AD12" s="5">
        <v>-3.2815678594722009E-2</v>
      </c>
    </row>
    <row r="13" spans="1:30" x14ac:dyDescent="0.2">
      <c r="A13" s="9" t="s">
        <v>86</v>
      </c>
      <c r="B13" s="6">
        <v>1533</v>
      </c>
      <c r="C13" s="16" t="s">
        <v>87</v>
      </c>
      <c r="D13" s="6">
        <v>2.5</v>
      </c>
      <c r="E13" s="17">
        <v>5.57</v>
      </c>
      <c r="F13" s="9">
        <v>3.95</v>
      </c>
      <c r="G13" s="5">
        <f t="shared" si="1"/>
        <v>4.59</v>
      </c>
      <c r="H13" s="5"/>
      <c r="I13" s="5">
        <v>11.4394875</v>
      </c>
      <c r="J13" s="5">
        <v>-0.143215382254398</v>
      </c>
      <c r="K13" s="5">
        <v>-1.09826701451546</v>
      </c>
      <c r="L13" s="5">
        <v>0.87826513898030301</v>
      </c>
      <c r="M13" s="5">
        <v>-1.90283592798831</v>
      </c>
      <c r="N13" s="5">
        <v>1.7421185085796</v>
      </c>
      <c r="O13" s="5">
        <v>0.65976619022364902</v>
      </c>
      <c r="P13" s="5">
        <v>0.39199699233358098</v>
      </c>
      <c r="Q13" s="5">
        <v>0.92864337869660596</v>
      </c>
      <c r="R13" s="5">
        <v>0.138386773459308</v>
      </c>
      <c r="S13" s="5">
        <v>1.18035510525708</v>
      </c>
      <c r="U13" s="2" t="s">
        <v>115</v>
      </c>
      <c r="V13" s="7">
        <v>2993</v>
      </c>
      <c r="W13" s="2" t="s">
        <v>106</v>
      </c>
      <c r="X13" s="2">
        <v>1.5</v>
      </c>
      <c r="Y13" s="2">
        <v>2.358490566037736</v>
      </c>
      <c r="Z13" s="2">
        <v>10.533749130480755</v>
      </c>
      <c r="AA13" s="2">
        <v>10.533749130480755</v>
      </c>
      <c r="AB13" s="2">
        <f t="shared" si="0"/>
        <v>-0.515684131718948</v>
      </c>
      <c r="AC13" s="2">
        <v>11.400086156507573</v>
      </c>
      <c r="AD13" s="5">
        <v>-0.13536217729317546</v>
      </c>
    </row>
    <row r="14" spans="1:30" x14ac:dyDescent="0.2">
      <c r="A14" s="9" t="s">
        <v>89</v>
      </c>
      <c r="B14" s="6">
        <v>2217</v>
      </c>
      <c r="C14" s="16" t="s">
        <v>87</v>
      </c>
      <c r="D14" s="6">
        <v>3.5</v>
      </c>
      <c r="E14" s="17">
        <v>5.65</v>
      </c>
      <c r="F14" s="9">
        <v>4.05</v>
      </c>
      <c r="G14" s="5">
        <f t="shared" si="1"/>
        <v>4.6899999999999995</v>
      </c>
      <c r="I14" s="5">
        <v>11.33413</v>
      </c>
      <c r="J14" s="5">
        <v>-0.1833296043398</v>
      </c>
      <c r="K14" s="5">
        <v>-1.1582465153485899</v>
      </c>
      <c r="L14" s="5">
        <v>0.77555820135632203</v>
      </c>
      <c r="M14" s="5">
        <v>-2.0618160010318598</v>
      </c>
      <c r="N14" s="5">
        <v>1.70500866934155</v>
      </c>
      <c r="O14" s="5">
        <v>0.56854904750709701</v>
      </c>
      <c r="P14" s="5">
        <v>0.26602978573066999</v>
      </c>
      <c r="Q14" s="5">
        <v>0.85296671037139205</v>
      </c>
      <c r="R14" s="5">
        <v>-3.1569489155987701E-2</v>
      </c>
      <c r="S14" s="5">
        <v>1.1295350797549999</v>
      </c>
      <c r="U14" s="2" t="s">
        <v>111</v>
      </c>
      <c r="V14" s="7">
        <v>1228</v>
      </c>
      <c r="W14" s="2" t="s">
        <v>106</v>
      </c>
      <c r="X14" s="2">
        <v>0.5</v>
      </c>
      <c r="Y14" s="2">
        <v>2.5880204528853179</v>
      </c>
      <c r="Z14" s="2">
        <v>11.14</v>
      </c>
      <c r="AA14" s="2">
        <v>11.14</v>
      </c>
      <c r="AB14" s="2">
        <f t="shared" si="0"/>
        <v>-0.24953999999999965</v>
      </c>
      <c r="AC14" s="2">
        <v>11.264905456091693</v>
      </c>
      <c r="AD14" s="5">
        <v>-0.19470650477574658</v>
      </c>
    </row>
    <row r="15" spans="1:30" x14ac:dyDescent="0.2">
      <c r="A15" s="9" t="s">
        <v>93</v>
      </c>
      <c r="B15" s="6">
        <v>1470</v>
      </c>
      <c r="C15" s="16" t="s">
        <v>92</v>
      </c>
      <c r="D15" s="6">
        <v>1</v>
      </c>
      <c r="E15" s="17">
        <v>5.8</v>
      </c>
      <c r="F15" s="9">
        <v>3.99</v>
      </c>
      <c r="G15" s="5">
        <f t="shared" si="1"/>
        <v>4.63</v>
      </c>
      <c r="H15" s="9"/>
      <c r="I15" s="5">
        <v>11.220230000000001</v>
      </c>
      <c r="J15" s="5">
        <v>-0.21091439407443599</v>
      </c>
      <c r="K15" s="5">
        <v>-1.2221613636764801</v>
      </c>
      <c r="L15" s="5">
        <v>0.76186266703086203</v>
      </c>
      <c r="M15" s="5">
        <v>-2.0518099387167301</v>
      </c>
      <c r="N15" s="5">
        <v>1.6642927545535999</v>
      </c>
      <c r="O15" s="5">
        <v>0.48056579771400998</v>
      </c>
      <c r="P15" s="5">
        <v>0.17728971402326801</v>
      </c>
      <c r="Q15" s="5">
        <v>0.76039032570120701</v>
      </c>
      <c r="R15" s="5">
        <v>-9.8757950922532201E-2</v>
      </c>
      <c r="S15" s="5">
        <v>1.04610087976976</v>
      </c>
      <c r="U15" s="2" t="s">
        <v>116</v>
      </c>
      <c r="V15" s="7">
        <v>3040</v>
      </c>
      <c r="W15" s="2" t="s">
        <v>106</v>
      </c>
      <c r="X15" s="2">
        <v>1.5</v>
      </c>
      <c r="Y15" s="2">
        <v>2.6086956521739131</v>
      </c>
      <c r="Z15" s="2">
        <v>11.318869064823724</v>
      </c>
      <c r="AA15" s="2">
        <v>11.318869064823724</v>
      </c>
      <c r="AB15" s="2">
        <f t="shared" si="0"/>
        <v>-0.17101648054238439</v>
      </c>
      <c r="AC15" s="2">
        <v>10.916202951443619</v>
      </c>
      <c r="AD15" s="5">
        <v>-0.34778690431625048</v>
      </c>
    </row>
    <row r="16" spans="1:30" x14ac:dyDescent="0.2">
      <c r="A16" s="9" t="s">
        <v>88</v>
      </c>
      <c r="B16" s="6">
        <v>2598</v>
      </c>
      <c r="C16" s="16" t="s">
        <v>87</v>
      </c>
      <c r="D16" s="6">
        <v>4.5</v>
      </c>
      <c r="E16" s="17">
        <v>5.86</v>
      </c>
      <c r="F16" s="9">
        <v>3.72</v>
      </c>
      <c r="G16" s="5">
        <f t="shared" si="1"/>
        <v>4.3600000000000003</v>
      </c>
      <c r="I16" s="5">
        <v>11.199728</v>
      </c>
      <c r="J16" s="5">
        <v>-4.9592305646231502E-2</v>
      </c>
      <c r="K16" s="5">
        <v>-1.01527244973867</v>
      </c>
      <c r="L16" s="5">
        <v>0.88960201611116396</v>
      </c>
      <c r="M16" s="5">
        <v>-1.89756049231916</v>
      </c>
      <c r="N16" s="5">
        <v>1.84528609775376</v>
      </c>
      <c r="O16" s="5">
        <v>0.35463206145328702</v>
      </c>
      <c r="P16" s="5">
        <v>8.5344106594508307E-2</v>
      </c>
      <c r="Q16" s="5">
        <v>0.62185505053697199</v>
      </c>
      <c r="R16" s="5">
        <v>-0.16007210051600701</v>
      </c>
      <c r="S16" s="5">
        <v>0.89733388860680796</v>
      </c>
      <c r="U16" s="2" t="s">
        <v>113</v>
      </c>
      <c r="V16" s="7">
        <v>2004</v>
      </c>
      <c r="W16" s="2" t="s">
        <v>112</v>
      </c>
      <c r="X16" s="2">
        <v>3.5</v>
      </c>
      <c r="Y16" s="2">
        <v>2.9560810810810811</v>
      </c>
      <c r="Z16" s="2">
        <v>14.358166302538809</v>
      </c>
      <c r="AA16" s="2">
        <v>11.055788052954883</v>
      </c>
      <c r="AB16" s="2">
        <f t="shared" si="0"/>
        <v>-0.28650904475280647</v>
      </c>
      <c r="AC16" s="2">
        <v>11.359660237713848</v>
      </c>
      <c r="AD16" s="5">
        <v>-0.15310915564362038</v>
      </c>
    </row>
    <row r="17" spans="1:30" x14ac:dyDescent="0.2">
      <c r="A17" s="9" t="s">
        <v>90</v>
      </c>
      <c r="B17" s="6">
        <v>1031</v>
      </c>
      <c r="C17" s="16" t="s">
        <v>87</v>
      </c>
      <c r="D17" s="6">
        <v>2.5</v>
      </c>
      <c r="E17" s="17">
        <v>6.23</v>
      </c>
      <c r="F17" s="9">
        <v>3.64</v>
      </c>
      <c r="G17" s="5">
        <f t="shared" si="1"/>
        <v>4.28</v>
      </c>
      <c r="H17" s="5"/>
      <c r="I17" s="5">
        <v>11.955264666666668</v>
      </c>
      <c r="J17" s="5">
        <v>-6.6263105719144705E-2</v>
      </c>
      <c r="K17" s="5">
        <v>-1.0603705415395499</v>
      </c>
      <c r="L17" s="5">
        <v>0.87338417208335895</v>
      </c>
      <c r="M17" s="5">
        <v>-1.89644428126303</v>
      </c>
      <c r="N17" s="5">
        <v>1.8570676978885501</v>
      </c>
      <c r="O17" s="5">
        <v>0.29582265574498501</v>
      </c>
      <c r="P17" s="5">
        <v>2.4365963601706599E-2</v>
      </c>
      <c r="Q17" s="5">
        <v>0.56705742763232703</v>
      </c>
      <c r="R17" s="5">
        <v>-0.22426197815962401</v>
      </c>
      <c r="S17" s="5">
        <v>0.84778875739182802</v>
      </c>
      <c r="U17" s="2" t="s">
        <v>118</v>
      </c>
      <c r="V17" s="7">
        <v>2654</v>
      </c>
      <c r="W17" s="2" t="s">
        <v>106</v>
      </c>
      <c r="X17" s="2">
        <v>0.5</v>
      </c>
      <c r="Y17" s="2">
        <v>3.0409685808074354</v>
      </c>
      <c r="Z17" s="2">
        <v>10.532608508958742</v>
      </c>
      <c r="AA17" s="2">
        <v>10.532608508958742</v>
      </c>
      <c r="AB17" s="2">
        <f t="shared" si="0"/>
        <v>-0.5161848645671121</v>
      </c>
      <c r="AC17" s="2">
        <v>11.655586406862396</v>
      </c>
      <c r="AD17" s="5">
        <v>-2.3197567387407858E-2</v>
      </c>
    </row>
    <row r="18" spans="1:30" x14ac:dyDescent="0.2">
      <c r="A18" s="9" t="s">
        <v>94</v>
      </c>
      <c r="B18" s="6">
        <v>700</v>
      </c>
      <c r="C18" s="16" t="s">
        <v>92</v>
      </c>
      <c r="D18" s="6">
        <v>4</v>
      </c>
      <c r="E18" s="17">
        <v>6.46</v>
      </c>
      <c r="F18" s="9">
        <v>3.56</v>
      </c>
      <c r="G18" s="5">
        <f t="shared" si="1"/>
        <v>4.2</v>
      </c>
      <c r="H18" s="9"/>
      <c r="I18" s="5">
        <v>11.395636000000001</v>
      </c>
      <c r="J18" s="5">
        <v>-0.15984617004092699</v>
      </c>
      <c r="K18" s="5">
        <v>-1.12585381015442</v>
      </c>
      <c r="L18" s="5">
        <v>0.74874745649701502</v>
      </c>
      <c r="M18" s="5">
        <v>-1.9736025009599401</v>
      </c>
      <c r="N18" s="5">
        <v>1.6273921804423499</v>
      </c>
      <c r="O18" s="5">
        <v>0.40350948622393401</v>
      </c>
      <c r="P18" s="5">
        <v>9.1473230030502006E-2</v>
      </c>
      <c r="Q18" s="5">
        <v>0.68548282049404696</v>
      </c>
      <c r="R18" s="5">
        <v>-0.18527890775776401</v>
      </c>
      <c r="S18" s="5">
        <v>0.96130669624807097</v>
      </c>
      <c r="U18" s="2" t="s">
        <v>119</v>
      </c>
      <c r="V18" s="7">
        <v>1609</v>
      </c>
      <c r="W18" s="2" t="s">
        <v>106</v>
      </c>
      <c r="X18" s="2">
        <v>1.5</v>
      </c>
      <c r="Y18" s="2">
        <v>3.0469138727638909</v>
      </c>
      <c r="Z18" s="2">
        <v>12.7510355618319</v>
      </c>
      <c r="AA18" s="2">
        <v>12.7510355618319</v>
      </c>
      <c r="AB18" s="2">
        <f t="shared" si="0"/>
        <v>0.45770461164420428</v>
      </c>
      <c r="AC18" s="2">
        <v>12.643706070989502</v>
      </c>
      <c r="AD18" s="5">
        <v>0.41058696516439142</v>
      </c>
    </row>
    <row r="19" spans="1:30" x14ac:dyDescent="0.2">
      <c r="A19" s="9" t="s">
        <v>89</v>
      </c>
      <c r="B19" s="6">
        <v>2217</v>
      </c>
      <c r="C19" s="16" t="s">
        <v>87</v>
      </c>
      <c r="D19" s="6">
        <v>4.5</v>
      </c>
      <c r="E19" s="17">
        <v>6.63</v>
      </c>
      <c r="F19" s="9">
        <v>3.86</v>
      </c>
      <c r="G19" s="5">
        <f t="shared" si="1"/>
        <v>4.5</v>
      </c>
      <c r="I19" s="5">
        <v>11.270346</v>
      </c>
      <c r="J19" s="5">
        <v>-0.16979838713783499</v>
      </c>
      <c r="K19" s="5">
        <v>-1.0803802352221401</v>
      </c>
      <c r="L19" s="5">
        <v>0.77768646227790295</v>
      </c>
      <c r="M19" s="5">
        <v>-2.0032343515256299</v>
      </c>
      <c r="N19" s="5">
        <v>1.6512266777107101</v>
      </c>
      <c r="O19" s="5">
        <v>0.61269395991444997</v>
      </c>
      <c r="P19" s="5">
        <v>0.341434726702324</v>
      </c>
      <c r="Q19" s="5">
        <v>0.87345321044875002</v>
      </c>
      <c r="R19" s="5">
        <v>7.2822554187822103E-2</v>
      </c>
      <c r="S19" s="5">
        <v>1.1174793835494401</v>
      </c>
      <c r="U19" s="2" t="s">
        <v>120</v>
      </c>
      <c r="V19" s="7">
        <v>1051</v>
      </c>
      <c r="W19" s="2" t="s">
        <v>106</v>
      </c>
      <c r="X19" s="2">
        <v>2.5</v>
      </c>
      <c r="Y19" s="2">
        <v>3.1565656565656566</v>
      </c>
      <c r="Z19" s="2">
        <v>12.28291350370406</v>
      </c>
      <c r="AA19" s="2">
        <v>12.28291350370406</v>
      </c>
      <c r="AB19" s="2">
        <f t="shared" si="0"/>
        <v>0.25219902812608286</v>
      </c>
      <c r="AC19" s="2">
        <v>12.547515469933213</v>
      </c>
      <c r="AD19" s="5">
        <v>0.36835929130068124</v>
      </c>
    </row>
    <row r="20" spans="1:30" x14ac:dyDescent="0.2">
      <c r="A20" s="9" t="s">
        <v>90</v>
      </c>
      <c r="B20" s="6">
        <v>1031</v>
      </c>
      <c r="C20" s="16" t="s">
        <v>87</v>
      </c>
      <c r="D20" s="6">
        <v>3.5</v>
      </c>
      <c r="E20" s="17">
        <v>6.88</v>
      </c>
      <c r="F20" s="9">
        <v>4.03</v>
      </c>
      <c r="G20" s="5">
        <f t="shared" si="1"/>
        <v>4.67</v>
      </c>
      <c r="H20" s="5"/>
      <c r="I20" s="5">
        <v>11.441196000000001</v>
      </c>
      <c r="J20" s="5">
        <v>-0.230571200929088</v>
      </c>
      <c r="K20" s="5">
        <v>-1.18292531599571</v>
      </c>
      <c r="L20" s="5">
        <v>0.73141006781092799</v>
      </c>
      <c r="M20" s="5">
        <v>-2.0663581840314098</v>
      </c>
      <c r="N20" s="5">
        <v>1.6430766178199601</v>
      </c>
      <c r="O20" s="5">
        <v>0.40537785615838301</v>
      </c>
      <c r="P20" s="5">
        <v>8.5997340312111495E-2</v>
      </c>
      <c r="Q20" s="5">
        <v>0.71692251984517197</v>
      </c>
      <c r="R20" s="5">
        <v>-0.18924655854624201</v>
      </c>
      <c r="S20" s="5">
        <v>1.0081278237748399</v>
      </c>
      <c r="U20" s="2" t="s">
        <v>114</v>
      </c>
      <c r="V20" s="7">
        <v>1990</v>
      </c>
      <c r="W20" s="2" t="s">
        <v>106</v>
      </c>
      <c r="X20" s="2">
        <v>3.5</v>
      </c>
      <c r="Y20" s="2">
        <v>3.2518814456935798</v>
      </c>
      <c r="Z20" s="2">
        <v>16.596184727497928</v>
      </c>
      <c r="AA20" s="2">
        <v>16.596184727497928</v>
      </c>
      <c r="AB20" s="2">
        <f t="shared" si="0"/>
        <v>2.1457250953715903</v>
      </c>
      <c r="AC20" s="2">
        <v>12.837678885886287</v>
      </c>
      <c r="AD20" s="5">
        <v>0.49574103090408084</v>
      </c>
    </row>
    <row r="21" spans="1:30" x14ac:dyDescent="0.2">
      <c r="A21" s="9" t="s">
        <v>90</v>
      </c>
      <c r="B21" s="6">
        <v>1031</v>
      </c>
      <c r="C21" s="16" t="s">
        <v>87</v>
      </c>
      <c r="D21" s="6">
        <v>4.5</v>
      </c>
      <c r="E21" s="17">
        <v>7.32</v>
      </c>
      <c r="F21" s="9">
        <v>3.55</v>
      </c>
      <c r="G21" s="5">
        <f t="shared" si="1"/>
        <v>4.1899999999999995</v>
      </c>
      <c r="H21" s="5"/>
      <c r="I21" s="5">
        <v>11.175619166666666</v>
      </c>
      <c r="J21" s="5">
        <v>-0.218845071477764</v>
      </c>
      <c r="K21" s="5">
        <v>-1.19520021146387</v>
      </c>
      <c r="L21" s="5">
        <v>0.776550311586099</v>
      </c>
      <c r="M21" s="5">
        <v>-2.1420628769388301</v>
      </c>
      <c r="N21" s="5">
        <v>1.6606051988427299</v>
      </c>
      <c r="O21" s="5">
        <v>0.362222965710916</v>
      </c>
      <c r="P21" s="5">
        <v>6.9532986218634796E-2</v>
      </c>
      <c r="Q21" s="5">
        <v>0.68051197194882296</v>
      </c>
      <c r="R21" s="5">
        <v>-0.25168101966473599</v>
      </c>
      <c r="S21" s="5">
        <v>0.92890255874678596</v>
      </c>
      <c r="U21" s="2" t="s">
        <v>114</v>
      </c>
      <c r="V21" s="7">
        <v>1990</v>
      </c>
      <c r="W21" s="2" t="s">
        <v>112</v>
      </c>
      <c r="X21" s="2">
        <v>3.5</v>
      </c>
      <c r="Y21" s="2">
        <v>3.2518814456935798</v>
      </c>
      <c r="Z21" s="2">
        <v>13.733552009965509</v>
      </c>
      <c r="AA21" s="2">
        <v>10.574835047673442</v>
      </c>
      <c r="AB21" s="2">
        <f t="shared" si="0"/>
        <v>-0.49764741407135826</v>
      </c>
      <c r="AC21" s="2">
        <v>12.937904406911793</v>
      </c>
      <c r="AD21" s="5">
        <v>0.53974003463427778</v>
      </c>
    </row>
    <row r="22" spans="1:30" x14ac:dyDescent="0.2">
      <c r="A22" s="9" t="s">
        <v>86</v>
      </c>
      <c r="B22" s="6">
        <v>1533</v>
      </c>
      <c r="C22" s="16" t="s">
        <v>87</v>
      </c>
      <c r="D22" s="6">
        <v>3.5</v>
      </c>
      <c r="E22" s="17">
        <v>7.36</v>
      </c>
      <c r="F22" s="9">
        <v>3.9</v>
      </c>
      <c r="G22" s="5">
        <f t="shared" si="1"/>
        <v>4.54</v>
      </c>
      <c r="H22" s="5"/>
      <c r="I22" s="5">
        <v>11.093990833333333</v>
      </c>
      <c r="J22" s="5">
        <v>-0.25104970530097598</v>
      </c>
      <c r="K22" s="5">
        <v>-1.3286537722771401</v>
      </c>
      <c r="L22" s="5">
        <v>0.80896713813125998</v>
      </c>
      <c r="M22" s="5">
        <v>-2.27052111150625</v>
      </c>
      <c r="N22" s="5">
        <v>1.63569771029814</v>
      </c>
      <c r="O22" s="5">
        <v>0.349099901946961</v>
      </c>
      <c r="P22" s="5">
        <v>4.58447955705263E-2</v>
      </c>
      <c r="Q22" s="5">
        <v>0.68232949031240797</v>
      </c>
      <c r="R22" s="5">
        <v>-0.26159235022030197</v>
      </c>
      <c r="S22" s="5">
        <v>0.91926981225967297</v>
      </c>
      <c r="U22" s="2" t="s">
        <v>121</v>
      </c>
      <c r="V22" s="7">
        <v>2217</v>
      </c>
      <c r="W22" s="2" t="s">
        <v>106</v>
      </c>
      <c r="X22" s="2">
        <v>1.5</v>
      </c>
      <c r="Y22" s="2">
        <v>3.4845110635260528</v>
      </c>
      <c r="Z22" s="2">
        <v>11.983425588724099</v>
      </c>
      <c r="AA22" s="2">
        <v>11.983425588724099</v>
      </c>
      <c r="AB22" s="2">
        <f t="shared" si="0"/>
        <v>0.12072383344987969</v>
      </c>
      <c r="AC22" s="2">
        <v>12.370245470624024</v>
      </c>
      <c r="AD22" s="5">
        <v>0.29053776160394662</v>
      </c>
    </row>
    <row r="23" spans="1:30" x14ac:dyDescent="0.2">
      <c r="A23" s="9" t="s">
        <v>88</v>
      </c>
      <c r="B23" s="6">
        <v>2598</v>
      </c>
      <c r="C23" s="16" t="s">
        <v>87</v>
      </c>
      <c r="D23" s="6">
        <v>6.5</v>
      </c>
      <c r="E23" s="17">
        <v>7.37</v>
      </c>
      <c r="F23" s="9">
        <v>3.76</v>
      </c>
      <c r="G23" s="5">
        <f t="shared" si="1"/>
        <v>4.3999999999999995</v>
      </c>
      <c r="I23" s="5">
        <v>11.073583750000001</v>
      </c>
      <c r="J23" s="5">
        <v>-0.26764139066325199</v>
      </c>
      <c r="K23" s="5">
        <v>-1.2566687094704201</v>
      </c>
      <c r="L23" s="5">
        <v>0.70675426879103198</v>
      </c>
      <c r="M23" s="5">
        <v>-2.1810451641841402</v>
      </c>
      <c r="N23" s="5">
        <v>1.6765332034867599</v>
      </c>
      <c r="O23" s="5">
        <v>0.41069752017423999</v>
      </c>
      <c r="P23" s="5">
        <v>0.12584838297348</v>
      </c>
      <c r="Q23" s="5">
        <v>0.69652226257674399</v>
      </c>
      <c r="R23" s="5">
        <v>-0.14202793780120301</v>
      </c>
      <c r="S23" s="5">
        <v>0.97349117344228997</v>
      </c>
      <c r="U23" s="2" t="s">
        <v>113</v>
      </c>
      <c r="V23" s="7">
        <v>2004</v>
      </c>
      <c r="W23" s="2" t="s">
        <v>112</v>
      </c>
      <c r="X23" s="2">
        <v>4.5</v>
      </c>
      <c r="Y23" s="2">
        <v>3.8006756756756759</v>
      </c>
      <c r="Z23" s="2">
        <v>17.210601515531735</v>
      </c>
      <c r="AA23" s="2">
        <v>13.252163166959436</v>
      </c>
      <c r="AB23" s="2">
        <f t="shared" si="0"/>
        <v>0.67769963029519253</v>
      </c>
      <c r="AC23" s="2">
        <v>11.584986614343444</v>
      </c>
      <c r="AD23" s="5">
        <v>-5.4190876303227498E-2</v>
      </c>
    </row>
    <row r="24" spans="1:30" x14ac:dyDescent="0.2">
      <c r="A24" s="9" t="s">
        <v>89</v>
      </c>
      <c r="B24" s="6">
        <v>2217</v>
      </c>
      <c r="C24" s="16" t="s">
        <v>87</v>
      </c>
      <c r="D24" s="6">
        <v>5.5</v>
      </c>
      <c r="E24" s="17">
        <v>7.72</v>
      </c>
      <c r="F24" s="9">
        <v>3.81</v>
      </c>
      <c r="G24" s="5">
        <f t="shared" si="1"/>
        <v>4.45</v>
      </c>
      <c r="I24" s="5">
        <v>10.709957999999997</v>
      </c>
      <c r="J24" s="5">
        <v>-0.34012002598622498</v>
      </c>
      <c r="K24" s="5">
        <v>-1.43260481001794</v>
      </c>
      <c r="L24" s="5">
        <v>0.700144813185683</v>
      </c>
      <c r="M24" s="5">
        <v>-2.2173807354946198</v>
      </c>
      <c r="N24" s="5">
        <v>1.64153652709279</v>
      </c>
      <c r="O24" s="5">
        <v>0.400516747269968</v>
      </c>
      <c r="P24" s="5">
        <v>0.122094821018132</v>
      </c>
      <c r="Q24" s="5">
        <v>0.71394768917982998</v>
      </c>
      <c r="R24" s="5">
        <v>-0.12200787996301</v>
      </c>
      <c r="S24" s="5">
        <v>0.89772785602143401</v>
      </c>
      <c r="U24" s="2" t="s">
        <v>118</v>
      </c>
      <c r="V24" s="7">
        <v>2654</v>
      </c>
      <c r="W24" s="2" t="s">
        <v>106</v>
      </c>
      <c r="X24" s="2">
        <v>2.5</v>
      </c>
      <c r="Y24" s="2">
        <v>3.8935925310141966</v>
      </c>
      <c r="Z24" s="2">
        <v>9.4446188222652125</v>
      </c>
      <c r="AA24" s="2">
        <v>9.4446188222652125</v>
      </c>
      <c r="AB24" s="2">
        <f t="shared" si="0"/>
        <v>-0.99381233702557115</v>
      </c>
      <c r="AC24" s="2">
        <v>11.695912333634354</v>
      </c>
      <c r="AD24" s="5">
        <v>-5.4944855345180343E-3</v>
      </c>
    </row>
    <row r="25" spans="1:30" x14ac:dyDescent="0.2">
      <c r="A25" s="9" t="s">
        <v>95</v>
      </c>
      <c r="B25" s="6">
        <v>2627</v>
      </c>
      <c r="C25" s="16" t="s">
        <v>96</v>
      </c>
      <c r="D25" s="6">
        <v>5.5</v>
      </c>
      <c r="E25" s="17">
        <v>7.72</v>
      </c>
      <c r="F25" s="9">
        <v>3.98</v>
      </c>
      <c r="G25" s="5">
        <f t="shared" si="1"/>
        <v>4.62</v>
      </c>
      <c r="H25" s="9"/>
      <c r="I25" s="5">
        <v>10.709957999999997</v>
      </c>
      <c r="J25" s="5">
        <v>0.53078601398187297</v>
      </c>
      <c r="K25" s="5">
        <v>-0.57183680100519396</v>
      </c>
      <c r="L25" s="5">
        <v>1.5840392951521001</v>
      </c>
      <c r="M25" s="5">
        <v>-1.68522639896058</v>
      </c>
      <c r="N25" s="5">
        <v>2.51287600066909</v>
      </c>
      <c r="O25" s="5">
        <v>0.642403092009316</v>
      </c>
      <c r="P25" s="5">
        <v>0.33620296493886698</v>
      </c>
      <c r="Q25" s="5">
        <v>0.92954251872003901</v>
      </c>
      <c r="R25" s="5">
        <v>3.84862302903149E-2</v>
      </c>
      <c r="S25" s="5">
        <v>1.21365134122559</v>
      </c>
      <c r="U25" s="2" t="s">
        <v>115</v>
      </c>
      <c r="V25" s="7">
        <v>2993</v>
      </c>
      <c r="W25" s="2" t="s">
        <v>106</v>
      </c>
      <c r="X25" s="2">
        <v>2.5</v>
      </c>
      <c r="Y25" s="2">
        <v>3.9308176100628929</v>
      </c>
      <c r="Z25" s="2">
        <v>12.669890446095033</v>
      </c>
      <c r="AA25" s="2">
        <v>12.669890446095033</v>
      </c>
      <c r="AB25" s="2">
        <f t="shared" si="0"/>
        <v>0.4220819058357197</v>
      </c>
      <c r="AC25" s="2">
        <v>11.607134230858213</v>
      </c>
      <c r="AD25" s="5">
        <v>-4.4468072653244484E-2</v>
      </c>
    </row>
    <row r="26" spans="1:30" x14ac:dyDescent="0.2">
      <c r="A26" s="9" t="s">
        <v>90</v>
      </c>
      <c r="B26" s="6">
        <v>1031</v>
      </c>
      <c r="C26" s="16" t="s">
        <v>87</v>
      </c>
      <c r="D26" s="6">
        <v>5.5</v>
      </c>
      <c r="E26" s="17">
        <v>7.75</v>
      </c>
      <c r="F26" s="9">
        <v>3.73</v>
      </c>
      <c r="G26" s="5">
        <f t="shared" si="1"/>
        <v>4.37</v>
      </c>
      <c r="H26" s="5"/>
      <c r="I26" s="5">
        <v>11.174670000000001</v>
      </c>
      <c r="J26" s="5">
        <v>0.79108489025014705</v>
      </c>
      <c r="K26" s="5">
        <v>-0.123243607353762</v>
      </c>
      <c r="L26" s="5">
        <v>1.7189969515758099</v>
      </c>
      <c r="M26" s="5">
        <v>-0.96308114350966501</v>
      </c>
      <c r="N26" s="5">
        <v>2.6064220862490801</v>
      </c>
      <c r="O26" s="5">
        <v>0.71478107931759505</v>
      </c>
      <c r="P26" s="5">
        <v>0.46892173822411798</v>
      </c>
      <c r="Q26" s="5">
        <v>0.96261879626198499</v>
      </c>
      <c r="R26" s="5">
        <v>0.22741190290048999</v>
      </c>
      <c r="S26" s="5">
        <v>1.2649025904900499</v>
      </c>
      <c r="U26" s="2" t="s">
        <v>122</v>
      </c>
      <c r="V26" s="7">
        <v>1031</v>
      </c>
      <c r="W26" s="2" t="s">
        <v>106</v>
      </c>
      <c r="X26" s="2">
        <v>0.5</v>
      </c>
      <c r="Y26" s="2">
        <v>3.9819305753685201</v>
      </c>
      <c r="Z26" s="2">
        <v>11.129463644127991</v>
      </c>
      <c r="AA26" s="2">
        <v>11.129463644127991</v>
      </c>
      <c r="AB26" s="2">
        <f t="shared" si="0"/>
        <v>-0.25416546022781183</v>
      </c>
      <c r="AC26" s="2">
        <v>11.424701597466328</v>
      </c>
      <c r="AD26" s="5">
        <v>-0.12455599871228173</v>
      </c>
    </row>
    <row r="27" spans="1:30" x14ac:dyDescent="0.2">
      <c r="A27" s="9" t="s">
        <v>90</v>
      </c>
      <c r="B27" s="6">
        <v>1031</v>
      </c>
      <c r="C27" s="16" t="s">
        <v>87</v>
      </c>
      <c r="D27" s="6">
        <v>7.5</v>
      </c>
      <c r="E27" s="17">
        <v>8.07</v>
      </c>
      <c r="F27" s="9">
        <v>3.87</v>
      </c>
      <c r="G27" s="5">
        <f t="shared" si="1"/>
        <v>4.51</v>
      </c>
      <c r="H27" s="5"/>
      <c r="I27" s="5">
        <v>13.436344333333331</v>
      </c>
      <c r="J27" s="5">
        <v>0.99990368293322196</v>
      </c>
      <c r="K27" s="5">
        <v>3.5447118679097202E-2</v>
      </c>
      <c r="L27" s="5">
        <v>1.95516283378693</v>
      </c>
      <c r="M27" s="5">
        <v>-0.90124378810004302</v>
      </c>
      <c r="N27" s="5">
        <v>2.8191760793001701</v>
      </c>
      <c r="O27" s="5">
        <v>0.76314358013108696</v>
      </c>
      <c r="P27" s="5">
        <v>0.470239823053616</v>
      </c>
      <c r="Q27" s="5">
        <v>1.0489749214281301</v>
      </c>
      <c r="R27" s="5">
        <v>0.203450632003119</v>
      </c>
      <c r="S27" s="5">
        <v>1.3144660295990001</v>
      </c>
      <c r="U27" s="2" t="s">
        <v>122</v>
      </c>
      <c r="V27" s="7">
        <v>1031</v>
      </c>
      <c r="W27" s="2" t="s">
        <v>112</v>
      </c>
      <c r="X27" s="2">
        <v>0.5</v>
      </c>
      <c r="Y27" s="2">
        <v>3.9819305753685201</v>
      </c>
      <c r="Z27" s="2">
        <v>14.986409188108313</v>
      </c>
      <c r="AA27" s="2">
        <v>11.539535074843402</v>
      </c>
      <c r="AB27" s="2">
        <f t="shared" si="0"/>
        <v>-7.4144102143746338E-2</v>
      </c>
      <c r="AC27" s="2">
        <v>12.045577467593006</v>
      </c>
      <c r="AD27" s="5">
        <v>0.14800850827333001</v>
      </c>
    </row>
    <row r="28" spans="1:30" x14ac:dyDescent="0.2">
      <c r="A28" s="9" t="s">
        <v>90</v>
      </c>
      <c r="B28" s="6">
        <v>1031</v>
      </c>
      <c r="C28" s="16" t="s">
        <v>87</v>
      </c>
      <c r="D28" s="6">
        <v>8.5</v>
      </c>
      <c r="E28" s="17">
        <v>8.1300000000000008</v>
      </c>
      <c r="F28" s="9">
        <v>3.81</v>
      </c>
      <c r="G28" s="5">
        <f t="shared" si="1"/>
        <v>4.45</v>
      </c>
      <c r="H28" s="5"/>
      <c r="I28" s="5">
        <v>13.165262333333329</v>
      </c>
      <c r="J28" s="5">
        <v>1.14853002710675</v>
      </c>
      <c r="K28" s="5">
        <v>0.17106852569379299</v>
      </c>
      <c r="L28" s="5">
        <v>2.12797275311934</v>
      </c>
      <c r="M28" s="5">
        <v>-0.80999011999592296</v>
      </c>
      <c r="N28" s="5">
        <v>2.9395515538631098</v>
      </c>
      <c r="O28" s="5">
        <v>0.81673525522259804</v>
      </c>
      <c r="P28" s="5">
        <v>0.50628682685067095</v>
      </c>
      <c r="Q28" s="5">
        <v>1.12077645562385</v>
      </c>
      <c r="R28" s="5">
        <v>0.21317056689278299</v>
      </c>
      <c r="S28" s="5">
        <v>1.40388932681592</v>
      </c>
      <c r="U28" s="2" t="s">
        <v>111</v>
      </c>
      <c r="V28" s="7">
        <v>1228</v>
      </c>
      <c r="W28" s="2" t="s">
        <v>106</v>
      </c>
      <c r="X28" s="2">
        <v>2.5</v>
      </c>
      <c r="Y28" s="2">
        <v>4.0489408327246164</v>
      </c>
      <c r="Z28" s="2">
        <v>12.34</v>
      </c>
      <c r="AA28" s="2">
        <v>12.34</v>
      </c>
      <c r="AB28" s="2">
        <f t="shared" si="0"/>
        <v>0.27726000000000006</v>
      </c>
      <c r="AC28" s="2">
        <v>11.379313690977945</v>
      </c>
      <c r="AD28" s="5">
        <v>-0.14448128966068197</v>
      </c>
    </row>
    <row r="29" spans="1:30" x14ac:dyDescent="0.2">
      <c r="A29" s="9" t="s">
        <v>90</v>
      </c>
      <c r="B29" s="6">
        <v>1031</v>
      </c>
      <c r="C29" s="16" t="s">
        <v>87</v>
      </c>
      <c r="D29" s="6">
        <v>10.5</v>
      </c>
      <c r="E29" s="17">
        <v>8.26</v>
      </c>
      <c r="F29" s="9">
        <v>3.72</v>
      </c>
      <c r="G29" s="5">
        <f t="shared" si="1"/>
        <v>4.3600000000000003</v>
      </c>
      <c r="H29" s="5"/>
      <c r="I29" s="5">
        <v>14.01078</v>
      </c>
      <c r="J29" s="5">
        <v>1.2528134310508701</v>
      </c>
      <c r="K29" s="5">
        <v>0.37517006311969903</v>
      </c>
      <c r="L29" s="5">
        <v>2.1803855329262798</v>
      </c>
      <c r="M29" s="5">
        <v>-0.63678948962725401</v>
      </c>
      <c r="N29" s="5">
        <v>2.9184946872961901</v>
      </c>
      <c r="O29" s="5">
        <v>0.84249892723723196</v>
      </c>
      <c r="P29" s="5">
        <v>0.550215192233103</v>
      </c>
      <c r="Q29" s="5">
        <v>1.1381727594898099</v>
      </c>
      <c r="R29" s="5">
        <v>0.263107329690208</v>
      </c>
      <c r="S29" s="5">
        <v>1.3873495363773001</v>
      </c>
      <c r="U29" s="2" t="s">
        <v>117</v>
      </c>
      <c r="V29" s="7">
        <v>2400</v>
      </c>
      <c r="W29" s="2" t="s">
        <v>106</v>
      </c>
      <c r="X29" s="2">
        <v>1.5</v>
      </c>
      <c r="Y29" s="2">
        <v>4.0680397204854737</v>
      </c>
      <c r="Z29" s="2">
        <v>12.548998172898607</v>
      </c>
      <c r="AA29" s="2">
        <v>12.548998172898607</v>
      </c>
      <c r="AB29" s="2">
        <f t="shared" si="0"/>
        <v>0.36901019790248846</v>
      </c>
      <c r="AC29" s="2">
        <v>11.420065289072175</v>
      </c>
      <c r="AD29" s="5">
        <v>-0.12659133809731493</v>
      </c>
    </row>
    <row r="30" spans="1:30" x14ac:dyDescent="0.2">
      <c r="A30" s="9" t="s">
        <v>90</v>
      </c>
      <c r="B30" s="6">
        <v>1031</v>
      </c>
      <c r="C30" s="16" t="s">
        <v>87</v>
      </c>
      <c r="D30" s="6">
        <v>11.5</v>
      </c>
      <c r="E30" s="17">
        <v>8.33</v>
      </c>
      <c r="F30" s="9">
        <v>4</v>
      </c>
      <c r="G30" s="5">
        <f t="shared" si="1"/>
        <v>4.6399999999999997</v>
      </c>
      <c r="H30" s="5"/>
      <c r="I30" s="5">
        <v>14.71696</v>
      </c>
      <c r="J30" s="5">
        <v>0.96021191529470196</v>
      </c>
      <c r="K30" s="5">
        <v>-0.108966344164092</v>
      </c>
      <c r="L30" s="5">
        <v>1.91577539841797</v>
      </c>
      <c r="M30" s="5">
        <v>-1.1284748051383999</v>
      </c>
      <c r="N30" s="5">
        <v>2.8711529078734102</v>
      </c>
      <c r="O30" s="5">
        <v>0.83245833023799298</v>
      </c>
      <c r="P30" s="5">
        <v>0.54534138649357</v>
      </c>
      <c r="Q30" s="5">
        <v>1.1050296217812501</v>
      </c>
      <c r="R30" s="5">
        <v>0.25754891498179699</v>
      </c>
      <c r="S30" s="5">
        <v>1.3769739057310499</v>
      </c>
      <c r="U30" s="2" t="s">
        <v>114</v>
      </c>
      <c r="V30" s="7">
        <v>1990</v>
      </c>
      <c r="W30" s="2" t="s">
        <v>112</v>
      </c>
      <c r="X30" s="2">
        <v>4.5</v>
      </c>
      <c r="Y30" s="2">
        <v>4.1809904301774594</v>
      </c>
      <c r="Z30" s="2">
        <v>12.128015016908725</v>
      </c>
      <c r="AA30" s="2">
        <v>9.3385715630197179</v>
      </c>
      <c r="AB30" s="2">
        <f t="shared" si="0"/>
        <v>-1.0403670838343437</v>
      </c>
      <c r="AC30" s="2">
        <v>11.281195273359915</v>
      </c>
      <c r="AD30" s="5">
        <v>-0.18755527499499713</v>
      </c>
    </row>
    <row r="31" spans="1:30" x14ac:dyDescent="0.2">
      <c r="A31" s="9" t="s">
        <v>88</v>
      </c>
      <c r="B31" s="6">
        <v>2598</v>
      </c>
      <c r="C31" s="16" t="s">
        <v>87</v>
      </c>
      <c r="D31" s="6">
        <v>8.5</v>
      </c>
      <c r="E31" s="17">
        <v>8.3800000000000008</v>
      </c>
      <c r="F31" s="9">
        <v>3.78</v>
      </c>
      <c r="G31" s="5">
        <f t="shared" si="1"/>
        <v>4.42</v>
      </c>
      <c r="I31" s="5">
        <v>14.603060000000001</v>
      </c>
      <c r="J31" s="5">
        <v>0.55113115450420802</v>
      </c>
      <c r="K31" s="5">
        <v>-0.43281206257195098</v>
      </c>
      <c r="L31" s="5">
        <v>1.5556403270997301</v>
      </c>
      <c r="M31" s="5">
        <v>-1.3173618937079501</v>
      </c>
      <c r="N31" s="5">
        <v>2.3715518659178998</v>
      </c>
      <c r="O31" s="5">
        <v>0.82447198786013198</v>
      </c>
      <c r="P31" s="5">
        <v>0.53323098256601698</v>
      </c>
      <c r="Q31" s="5">
        <v>1.10233388398712</v>
      </c>
      <c r="R31" s="5">
        <v>0.229497515984705</v>
      </c>
      <c r="S31" s="5">
        <v>1.3725699443116199</v>
      </c>
      <c r="U31" s="2" t="s">
        <v>123</v>
      </c>
      <c r="V31" s="7">
        <v>1020</v>
      </c>
      <c r="W31" s="2" t="s">
        <v>112</v>
      </c>
      <c r="X31" s="2">
        <v>0.5</v>
      </c>
      <c r="Y31" s="2">
        <v>4.2093023255813957</v>
      </c>
      <c r="Z31" s="2">
        <v>14.718469655323565</v>
      </c>
      <c r="AA31" s="2">
        <v>11.333221634599145</v>
      </c>
      <c r="AB31" s="2">
        <f t="shared" si="0"/>
        <v>-0.16471570241097488</v>
      </c>
      <c r="AC31" s="2">
        <v>11.066527068311045</v>
      </c>
      <c r="AD31" s="5">
        <v>-0.28179461701145136</v>
      </c>
    </row>
    <row r="32" spans="1:30" x14ac:dyDescent="0.2">
      <c r="A32" s="9" t="s">
        <v>89</v>
      </c>
      <c r="B32" s="6">
        <v>2217</v>
      </c>
      <c r="C32" s="16" t="s">
        <v>87</v>
      </c>
      <c r="D32" s="6">
        <v>6.5</v>
      </c>
      <c r="E32" s="17">
        <v>8.91</v>
      </c>
      <c r="F32" s="9">
        <v>3.86</v>
      </c>
      <c r="G32" s="5">
        <f t="shared" si="1"/>
        <v>4.5</v>
      </c>
      <c r="I32" s="5">
        <v>13.615420444444446</v>
      </c>
      <c r="J32" s="5">
        <v>0.162095650106066</v>
      </c>
      <c r="K32" s="5">
        <v>-0.91988802170573503</v>
      </c>
      <c r="L32" s="5">
        <v>1.13736061171461</v>
      </c>
      <c r="M32" s="5">
        <v>-1.93473895093745</v>
      </c>
      <c r="N32" s="5">
        <v>2.1085592885523301</v>
      </c>
      <c r="O32" s="5">
        <v>0.70850807476011302</v>
      </c>
      <c r="P32" s="5">
        <v>0.39420893641259802</v>
      </c>
      <c r="Q32" s="5">
        <v>1.02878578065919</v>
      </c>
      <c r="R32" s="5">
        <v>0.100413143939657</v>
      </c>
      <c r="S32" s="5">
        <v>1.3358490502323099</v>
      </c>
      <c r="U32" s="2" t="s">
        <v>116</v>
      </c>
      <c r="V32" s="7">
        <v>3040</v>
      </c>
      <c r="W32" s="2" t="s">
        <v>106</v>
      </c>
      <c r="X32" s="2">
        <v>2.5</v>
      </c>
      <c r="Y32" s="2">
        <v>4.3478260869565224</v>
      </c>
      <c r="Z32" s="2">
        <v>10.845184996282107</v>
      </c>
      <c r="AA32" s="2">
        <v>10.845184996282107</v>
      </c>
      <c r="AB32" s="2">
        <f t="shared" si="0"/>
        <v>-0.37896378663215469</v>
      </c>
      <c r="AC32" s="2">
        <v>11.359409245803963</v>
      </c>
      <c r="AD32" s="5">
        <v>-0.15321934109205948</v>
      </c>
    </row>
    <row r="33" spans="1:30" x14ac:dyDescent="0.2">
      <c r="A33" s="9" t="s">
        <v>86</v>
      </c>
      <c r="B33" s="6">
        <v>1533</v>
      </c>
      <c r="C33" s="16" t="s">
        <v>87</v>
      </c>
      <c r="D33" s="6">
        <v>4.5</v>
      </c>
      <c r="E33" s="17">
        <v>9.15</v>
      </c>
      <c r="F33" s="9">
        <v>4.1100000000000003</v>
      </c>
      <c r="G33" s="5">
        <f t="shared" si="1"/>
        <v>4.75</v>
      </c>
      <c r="H33" s="5"/>
      <c r="I33" s="5">
        <v>12.874311111111108</v>
      </c>
      <c r="J33" s="5">
        <v>0.29757651540763003</v>
      </c>
      <c r="K33" s="5">
        <v>-0.69973446019418495</v>
      </c>
      <c r="L33" s="5">
        <v>1.2505823781317</v>
      </c>
      <c r="M33" s="5">
        <v>-1.6332559769791499</v>
      </c>
      <c r="N33" s="5">
        <v>2.18689745500944</v>
      </c>
      <c r="O33" s="5">
        <v>0.66079351055162605</v>
      </c>
      <c r="P33" s="5">
        <v>0.394745090292561</v>
      </c>
      <c r="Q33" s="5">
        <v>0.940767933100635</v>
      </c>
      <c r="R33" s="5">
        <v>0.118474488498074</v>
      </c>
      <c r="S33" s="5">
        <v>1.2043708143215901</v>
      </c>
      <c r="U33" s="2" t="s">
        <v>122</v>
      </c>
      <c r="V33" s="7">
        <v>1031</v>
      </c>
      <c r="W33" s="2" t="s">
        <v>106</v>
      </c>
      <c r="X33" s="2">
        <v>1.5</v>
      </c>
      <c r="Y33" s="2">
        <v>4.457441749881121</v>
      </c>
      <c r="Z33" s="2">
        <v>11.266658974755641</v>
      </c>
      <c r="AA33" s="2">
        <v>11.266658974755641</v>
      </c>
      <c r="AB33" s="2">
        <f t="shared" si="0"/>
        <v>-0.19393671008227287</v>
      </c>
      <c r="AC33" s="2">
        <v>12.120474933200018</v>
      </c>
      <c r="AD33" s="5">
        <v>0.18088849567480825</v>
      </c>
    </row>
    <row r="34" spans="1:30" x14ac:dyDescent="0.2">
      <c r="A34" s="9" t="s">
        <v>88</v>
      </c>
      <c r="B34" s="6">
        <v>2598</v>
      </c>
      <c r="C34" s="16" t="s">
        <v>87</v>
      </c>
      <c r="D34" s="6">
        <v>10.5</v>
      </c>
      <c r="E34" s="17">
        <v>9.36</v>
      </c>
      <c r="F34" s="9">
        <v>3.92</v>
      </c>
      <c r="G34" s="5">
        <f t="shared" si="1"/>
        <v>4.5599999999999996</v>
      </c>
      <c r="I34" s="5">
        <v>11.237694666666675</v>
      </c>
      <c r="J34" s="5">
        <v>0.40587889003376298</v>
      </c>
      <c r="K34" s="5">
        <v>-0.566605284057907</v>
      </c>
      <c r="L34" s="5">
        <v>1.3428858060228099</v>
      </c>
      <c r="M34" s="5">
        <v>-1.49613336520054</v>
      </c>
      <c r="N34" s="5">
        <v>2.2576195476938699</v>
      </c>
      <c r="O34" s="5">
        <v>0.67832643979021301</v>
      </c>
      <c r="P34" s="5">
        <v>0.399457761993324</v>
      </c>
      <c r="Q34" s="5">
        <v>0.960830632791835</v>
      </c>
      <c r="R34" s="5">
        <v>0.12699567824705901</v>
      </c>
      <c r="S34" s="5">
        <v>1.20194920986941</v>
      </c>
      <c r="U34" s="2" t="s">
        <v>122</v>
      </c>
      <c r="V34" s="7">
        <v>1031</v>
      </c>
      <c r="W34" s="2" t="s">
        <v>112</v>
      </c>
      <c r="X34" s="2">
        <v>1.5</v>
      </c>
      <c r="Y34" s="2">
        <v>4.457441749881121</v>
      </c>
      <c r="Z34" s="2">
        <v>18.199232545926233</v>
      </c>
      <c r="AA34" s="2">
        <v>14.0134090603632</v>
      </c>
      <c r="AB34" s="2">
        <f t="shared" si="0"/>
        <v>1.0118865774994452</v>
      </c>
      <c r="AC34" s="2">
        <v>12.943830606280191</v>
      </c>
      <c r="AD34" s="5">
        <v>0.54234163615700393</v>
      </c>
    </row>
    <row r="35" spans="1:30" x14ac:dyDescent="0.2">
      <c r="A35" s="9" t="s">
        <v>89</v>
      </c>
      <c r="B35" s="6">
        <v>2217</v>
      </c>
      <c r="C35" s="16" t="s">
        <v>87</v>
      </c>
      <c r="D35" s="6">
        <v>7.5</v>
      </c>
      <c r="E35" s="17">
        <v>10.11</v>
      </c>
      <c r="F35" s="9">
        <v>3.9</v>
      </c>
      <c r="G35" s="5">
        <f t="shared" si="1"/>
        <v>4.54</v>
      </c>
      <c r="I35" s="5">
        <v>12.3654945</v>
      </c>
      <c r="J35" s="5">
        <v>0.47515205805785898</v>
      </c>
      <c r="K35" s="5">
        <v>-0.50514164675245499</v>
      </c>
      <c r="L35" s="5">
        <v>1.3793010682921101</v>
      </c>
      <c r="M35" s="5">
        <v>-1.61342425743272</v>
      </c>
      <c r="N35" s="5">
        <v>2.3148640597977401</v>
      </c>
      <c r="O35" s="5">
        <v>0.66772093298461699</v>
      </c>
      <c r="P35" s="5">
        <v>0.40957806019361398</v>
      </c>
      <c r="Q35" s="5">
        <v>0.96342513629629101</v>
      </c>
      <c r="R35" s="5">
        <v>0.13291531598522799</v>
      </c>
      <c r="S35" s="5">
        <v>1.2195429420388499</v>
      </c>
      <c r="U35" s="2" t="s">
        <v>113</v>
      </c>
      <c r="V35" s="7">
        <v>2004</v>
      </c>
      <c r="W35" s="2" t="s">
        <v>112</v>
      </c>
      <c r="X35" s="2">
        <v>5.5</v>
      </c>
      <c r="Y35" s="2">
        <v>4.6452702702702702</v>
      </c>
      <c r="Z35" s="2">
        <v>17.07</v>
      </c>
      <c r="AA35" s="2">
        <v>13.1439</v>
      </c>
      <c r="AB35" s="2">
        <f t="shared" si="0"/>
        <v>0.63017210000000023</v>
      </c>
      <c r="AC35" s="2">
        <v>13.011180447248108</v>
      </c>
      <c r="AD35" s="5">
        <v>0.57190821634192002</v>
      </c>
    </row>
    <row r="36" spans="1:30" x14ac:dyDescent="0.2">
      <c r="A36" s="9" t="s">
        <v>88</v>
      </c>
      <c r="B36" s="6">
        <v>2598</v>
      </c>
      <c r="C36" s="16" t="s">
        <v>87</v>
      </c>
      <c r="D36" s="6">
        <v>12.5</v>
      </c>
      <c r="E36" s="17">
        <v>10.39</v>
      </c>
      <c r="F36" s="9">
        <v>3.99</v>
      </c>
      <c r="G36" s="5">
        <f t="shared" si="1"/>
        <v>4.63</v>
      </c>
      <c r="I36" s="5">
        <v>12.580196000000001</v>
      </c>
      <c r="J36" s="5">
        <v>0.410411832479119</v>
      </c>
      <c r="K36" s="5">
        <v>-0.564377583872269</v>
      </c>
      <c r="L36" s="5">
        <v>1.3466317726077499</v>
      </c>
      <c r="M36" s="5">
        <v>-1.56239687748237</v>
      </c>
      <c r="N36" s="5">
        <v>2.3164614555457801</v>
      </c>
      <c r="O36" s="5">
        <v>0.63597402562175198</v>
      </c>
      <c r="P36" s="5">
        <v>0.33390037211274198</v>
      </c>
      <c r="Q36" s="5">
        <v>0.92727360694210903</v>
      </c>
      <c r="R36" s="5">
        <v>7.2869481434899006E-2</v>
      </c>
      <c r="S36" s="5">
        <v>1.1783709322398199</v>
      </c>
      <c r="U36" s="2" t="s">
        <v>111</v>
      </c>
      <c r="V36" s="7">
        <v>1228</v>
      </c>
      <c r="W36" s="2" t="s">
        <v>106</v>
      </c>
      <c r="X36" s="2">
        <v>3.5</v>
      </c>
      <c r="Y36" s="2">
        <v>4.779401022644266</v>
      </c>
      <c r="Z36" s="2">
        <v>15.45</v>
      </c>
      <c r="AA36" s="2">
        <v>15.45</v>
      </c>
      <c r="AB36" s="2">
        <f t="shared" si="0"/>
        <v>1.64255</v>
      </c>
      <c r="AC36" s="2">
        <v>12.885120988126809</v>
      </c>
      <c r="AD36" s="5">
        <v>0.51656811378766943</v>
      </c>
    </row>
    <row r="37" spans="1:30" x14ac:dyDescent="0.2">
      <c r="A37" s="9" t="s">
        <v>86</v>
      </c>
      <c r="B37" s="6">
        <v>1533</v>
      </c>
      <c r="C37" s="16" t="s">
        <v>87</v>
      </c>
      <c r="D37" s="6">
        <v>5.5</v>
      </c>
      <c r="E37" s="17">
        <v>10.45</v>
      </c>
      <c r="F37" s="9">
        <v>3.92</v>
      </c>
      <c r="G37" s="5">
        <f t="shared" si="1"/>
        <v>4.5599999999999996</v>
      </c>
      <c r="H37" s="5"/>
      <c r="I37" s="5">
        <v>12.659166666666666</v>
      </c>
      <c r="J37" s="5">
        <v>0.39603658164419597</v>
      </c>
      <c r="K37" s="5">
        <v>-0.55876916924743203</v>
      </c>
      <c r="L37" s="5">
        <v>1.2905119149215201</v>
      </c>
      <c r="M37" s="5">
        <v>-1.4443687476065601</v>
      </c>
      <c r="N37" s="5">
        <v>2.1592499287299298</v>
      </c>
      <c r="O37" s="5">
        <v>0.55426546511624797</v>
      </c>
      <c r="P37" s="5">
        <v>0.28323145417022599</v>
      </c>
      <c r="Q37" s="5">
        <v>0.83525946067853096</v>
      </c>
      <c r="R37" s="5">
        <v>5.1080830807279098E-2</v>
      </c>
      <c r="S37" s="5">
        <v>1.1144111489005</v>
      </c>
      <c r="U37" s="2" t="s">
        <v>122</v>
      </c>
      <c r="V37" s="7">
        <v>1031</v>
      </c>
      <c r="W37" s="2" t="s">
        <v>106</v>
      </c>
      <c r="X37" s="2">
        <v>2.5</v>
      </c>
      <c r="Y37" s="2">
        <v>4.9329529243937218</v>
      </c>
      <c r="Z37" s="2">
        <v>11.181934201121711</v>
      </c>
      <c r="AA37" s="2">
        <v>11.181934201121711</v>
      </c>
      <c r="AB37" s="2">
        <f t="shared" si="0"/>
        <v>-0.23113088570756801</v>
      </c>
      <c r="AC37" s="2">
        <v>12.38449397281433</v>
      </c>
      <c r="AD37" s="5">
        <v>0.29679285406549116</v>
      </c>
    </row>
    <row r="38" spans="1:30" x14ac:dyDescent="0.2">
      <c r="A38" s="9" t="s">
        <v>95</v>
      </c>
      <c r="B38" s="6">
        <v>2627</v>
      </c>
      <c r="C38" s="16" t="s">
        <v>96</v>
      </c>
      <c r="D38" s="6">
        <v>7.5</v>
      </c>
      <c r="E38" s="17">
        <v>10.53</v>
      </c>
      <c r="F38" s="9">
        <v>3.7</v>
      </c>
      <c r="G38" s="5">
        <f t="shared" si="1"/>
        <v>4.34</v>
      </c>
      <c r="H38" s="9"/>
      <c r="I38" s="5">
        <v>12.764460888888889</v>
      </c>
      <c r="J38" s="5">
        <v>0.63414203797345103</v>
      </c>
      <c r="K38" s="5">
        <v>-0.33210400769295201</v>
      </c>
      <c r="L38" s="5">
        <v>1.5336120545053999</v>
      </c>
      <c r="M38" s="5">
        <v>-1.2412715086472501</v>
      </c>
      <c r="N38" s="5">
        <v>2.39622028183167</v>
      </c>
      <c r="O38" s="5">
        <v>0.73837661653266695</v>
      </c>
      <c r="P38" s="5">
        <v>0.42123079927409701</v>
      </c>
      <c r="Q38" s="5">
        <v>1.0540406496185399</v>
      </c>
      <c r="R38" s="5">
        <v>0.12910095997184501</v>
      </c>
      <c r="S38" s="5">
        <v>1.3114328108486699</v>
      </c>
      <c r="U38" s="2" t="s">
        <v>114</v>
      </c>
      <c r="V38" s="7">
        <v>1990</v>
      </c>
      <c r="W38" s="2" t="s">
        <v>112</v>
      </c>
      <c r="X38" s="2">
        <v>5.5</v>
      </c>
      <c r="Y38" s="2">
        <v>5.1100994146613399</v>
      </c>
      <c r="Z38" s="2">
        <v>13.813456726167706</v>
      </c>
      <c r="AA38" s="2">
        <v>10.636361679149134</v>
      </c>
      <c r="AB38" s="2">
        <f t="shared" si="0"/>
        <v>-0.47063722285352938</v>
      </c>
      <c r="AC38" s="2">
        <v>11.984666765902944</v>
      </c>
      <c r="AD38" s="5">
        <v>0.12126871023139252</v>
      </c>
    </row>
    <row r="39" spans="1:30" x14ac:dyDescent="0.2">
      <c r="A39" s="9" t="s">
        <v>90</v>
      </c>
      <c r="B39" s="6">
        <v>1031</v>
      </c>
      <c r="C39" s="16" t="s">
        <v>87</v>
      </c>
      <c r="D39" s="6">
        <v>14.5</v>
      </c>
      <c r="E39" s="17">
        <v>10.88</v>
      </c>
      <c r="F39" s="9">
        <v>3.73</v>
      </c>
      <c r="G39" s="5">
        <f t="shared" si="1"/>
        <v>4.37</v>
      </c>
      <c r="H39" s="5"/>
      <c r="I39" s="5">
        <v>12.494771</v>
      </c>
      <c r="J39" s="5">
        <v>0.69960473513059296</v>
      </c>
      <c r="K39" s="5">
        <v>-0.21203370961873</v>
      </c>
      <c r="L39" s="5">
        <v>1.6531543457708999</v>
      </c>
      <c r="M39" s="5">
        <v>-1.18766969333796</v>
      </c>
      <c r="N39" s="5">
        <v>2.4886970476827099</v>
      </c>
      <c r="O39" s="5">
        <v>0.78693155633122502</v>
      </c>
      <c r="P39" s="5">
        <v>0.488472827702015</v>
      </c>
      <c r="Q39" s="5">
        <v>1.0960733628766901</v>
      </c>
      <c r="R39" s="5">
        <v>0.21651039267108699</v>
      </c>
      <c r="S39" s="5">
        <v>1.3646723662101401</v>
      </c>
      <c r="U39" s="2" t="s">
        <v>124</v>
      </c>
      <c r="V39" s="7">
        <v>3110</v>
      </c>
      <c r="W39" s="2" t="s">
        <v>106</v>
      </c>
      <c r="X39" s="2">
        <v>1.5</v>
      </c>
      <c r="Y39" s="2">
        <v>5.1563055062166967</v>
      </c>
      <c r="Z39" s="2">
        <v>11.510273983800801</v>
      </c>
      <c r="AA39" s="2">
        <v>11.510273983800801</v>
      </c>
      <c r="AB39" s="2">
        <f t="shared" si="0"/>
        <v>-8.6989721111447871E-2</v>
      </c>
      <c r="AC39" s="2">
        <v>10.936942891874725</v>
      </c>
      <c r="AD39" s="5">
        <v>-0.33868207046699528</v>
      </c>
    </row>
    <row r="40" spans="1:30" x14ac:dyDescent="0.2">
      <c r="A40" s="9" t="s">
        <v>89</v>
      </c>
      <c r="B40" s="6">
        <v>2217</v>
      </c>
      <c r="C40" s="16" t="s">
        <v>87</v>
      </c>
      <c r="D40" s="6">
        <v>8.5</v>
      </c>
      <c r="E40" s="17">
        <v>11.3</v>
      </c>
      <c r="F40" s="9">
        <v>4.04</v>
      </c>
      <c r="G40" s="5">
        <f t="shared" si="1"/>
        <v>4.68</v>
      </c>
      <c r="I40" s="5">
        <v>12.983148888888891</v>
      </c>
      <c r="J40" s="5">
        <v>0.76516101619605703</v>
      </c>
      <c r="K40" s="5">
        <v>-0.164029329497343</v>
      </c>
      <c r="L40" s="5">
        <v>1.6941630007956401</v>
      </c>
      <c r="M40" s="5">
        <v>-1.1188179110696499</v>
      </c>
      <c r="N40" s="5">
        <v>2.6045622761902498</v>
      </c>
      <c r="O40" s="5">
        <v>0.81416410706828302</v>
      </c>
      <c r="P40" s="5">
        <v>0.50625858932923595</v>
      </c>
      <c r="Q40" s="5">
        <v>1.13906700550031</v>
      </c>
      <c r="R40" s="5">
        <v>0.219592325694733</v>
      </c>
      <c r="S40" s="5">
        <v>1.3950881090568099</v>
      </c>
      <c r="U40" s="2" t="s">
        <v>122</v>
      </c>
      <c r="V40" s="7">
        <v>1031</v>
      </c>
      <c r="W40" s="2" t="s">
        <v>106</v>
      </c>
      <c r="X40" s="2">
        <v>3.5</v>
      </c>
      <c r="Y40" s="2">
        <v>5.4084640989063235</v>
      </c>
      <c r="Z40" s="2">
        <v>11.144763965443078</v>
      </c>
      <c r="AA40" s="2">
        <v>11.144763965443078</v>
      </c>
      <c r="AB40" s="2">
        <f t="shared" si="0"/>
        <v>-0.24744861917048855</v>
      </c>
      <c r="AC40" s="2">
        <v>11.338576051650382</v>
      </c>
      <c r="AD40" s="5">
        <v>-0.16236511332548176</v>
      </c>
    </row>
    <row r="41" spans="1:30" x14ac:dyDescent="0.2">
      <c r="A41" s="9" t="s">
        <v>94</v>
      </c>
      <c r="B41" s="6">
        <v>700</v>
      </c>
      <c r="C41" s="16" t="s">
        <v>92</v>
      </c>
      <c r="D41" s="6">
        <v>10.5</v>
      </c>
      <c r="E41" s="17">
        <v>11.45</v>
      </c>
      <c r="F41" s="9">
        <v>3.73</v>
      </c>
      <c r="G41" s="5">
        <f t="shared" si="1"/>
        <v>4.37</v>
      </c>
      <c r="H41" s="9"/>
      <c r="I41" s="5">
        <v>13.412804999999999</v>
      </c>
      <c r="J41" s="5">
        <v>0.66334256110199696</v>
      </c>
      <c r="K41" s="5">
        <v>-0.27003559716713599</v>
      </c>
      <c r="L41" s="5">
        <v>1.62721842699011</v>
      </c>
      <c r="M41" s="5">
        <v>-1.1887659029801101</v>
      </c>
      <c r="N41" s="5">
        <v>2.6238963253030199</v>
      </c>
      <c r="O41" s="5">
        <v>0.86358902734619802</v>
      </c>
      <c r="P41" s="5">
        <v>0.56944653917399801</v>
      </c>
      <c r="Q41" s="5">
        <v>1.1724879184853501</v>
      </c>
      <c r="R41" s="5">
        <v>0.27927542698823998</v>
      </c>
      <c r="S41" s="5">
        <v>1.4452448215476601</v>
      </c>
      <c r="U41" s="2" t="s">
        <v>122</v>
      </c>
      <c r="V41" s="7">
        <v>1031</v>
      </c>
      <c r="W41" s="2" t="s">
        <v>112</v>
      </c>
      <c r="X41" s="2">
        <v>3.5</v>
      </c>
      <c r="Y41" s="2">
        <v>5.4084640989063235</v>
      </c>
      <c r="Z41" s="2">
        <v>13.261533285531041</v>
      </c>
      <c r="AA41" s="2">
        <v>10.211380629858901</v>
      </c>
      <c r="AB41" s="2">
        <f t="shared" si="0"/>
        <v>-0.65720390349194169</v>
      </c>
      <c r="AC41" s="2">
        <v>11.391229180238298</v>
      </c>
      <c r="AD41" s="5">
        <v>-0.13925038987538674</v>
      </c>
    </row>
    <row r="42" spans="1:30" x14ac:dyDescent="0.2">
      <c r="A42" s="9" t="s">
        <v>88</v>
      </c>
      <c r="B42" s="6">
        <v>2598</v>
      </c>
      <c r="C42" s="16" t="s">
        <v>87</v>
      </c>
      <c r="D42" s="6">
        <v>14.5</v>
      </c>
      <c r="E42" s="17">
        <v>11.56</v>
      </c>
      <c r="F42" s="9">
        <v>4.09</v>
      </c>
      <c r="G42" s="5">
        <f t="shared" si="1"/>
        <v>4.7299999999999995</v>
      </c>
      <c r="I42" s="5">
        <v>13.650856000000001</v>
      </c>
      <c r="J42" s="5">
        <v>0.54343665107244898</v>
      </c>
      <c r="K42" s="5">
        <v>-0.45575834671809101</v>
      </c>
      <c r="L42" s="5">
        <v>1.47014506293095</v>
      </c>
      <c r="M42" s="5">
        <v>-1.3021056387218199</v>
      </c>
      <c r="N42" s="5">
        <v>2.4747332931836499</v>
      </c>
      <c r="O42" s="5">
        <v>0.81808337320583302</v>
      </c>
      <c r="P42" s="5">
        <v>0.50521021759929596</v>
      </c>
      <c r="Q42" s="5">
        <v>1.1254582464949601</v>
      </c>
      <c r="R42" s="5">
        <v>0.223400764213529</v>
      </c>
      <c r="S42" s="5">
        <v>1.4110062920948301</v>
      </c>
      <c r="U42" s="2" t="s">
        <v>113</v>
      </c>
      <c r="V42" s="7">
        <v>2004</v>
      </c>
      <c r="W42" s="2" t="s">
        <v>112</v>
      </c>
      <c r="X42" s="2">
        <v>6.5</v>
      </c>
      <c r="Y42" s="2">
        <v>5.4898648648648649</v>
      </c>
      <c r="Z42" s="2">
        <v>17.13</v>
      </c>
      <c r="AA42" s="2">
        <v>13.190099999999999</v>
      </c>
      <c r="AB42" s="2">
        <f t="shared" si="0"/>
        <v>0.65045389999999959</v>
      </c>
      <c r="AC42" s="2">
        <v>11.631174383478138</v>
      </c>
      <c r="AD42" s="5">
        <v>-3.391444565309687E-2</v>
      </c>
    </row>
    <row r="43" spans="1:30" x14ac:dyDescent="0.2">
      <c r="A43" s="9" t="s">
        <v>86</v>
      </c>
      <c r="B43" s="6">
        <v>1533</v>
      </c>
      <c r="C43" s="16" t="s">
        <v>87</v>
      </c>
      <c r="D43" s="6">
        <v>7.5</v>
      </c>
      <c r="E43" s="17">
        <v>12.09</v>
      </c>
      <c r="F43" s="9">
        <v>4.13</v>
      </c>
      <c r="G43" s="5">
        <f t="shared" si="1"/>
        <v>4.7699999999999996</v>
      </c>
      <c r="H43" s="5"/>
      <c r="I43" s="5">
        <v>13.581187166666668</v>
      </c>
      <c r="J43" s="5">
        <v>0.49623492344631798</v>
      </c>
      <c r="K43" s="5">
        <v>-0.460630692038481</v>
      </c>
      <c r="L43" s="5">
        <v>1.3162477159822199</v>
      </c>
      <c r="M43" s="5">
        <v>-1.1928209226339599</v>
      </c>
      <c r="N43" s="5">
        <v>2.2204670126702299</v>
      </c>
      <c r="O43" s="5">
        <v>0.78409424136071104</v>
      </c>
      <c r="P43" s="5">
        <v>0.50223427692981504</v>
      </c>
      <c r="Q43" s="5">
        <v>1.0408603038740301</v>
      </c>
      <c r="R43" s="5">
        <v>0.219601597724319</v>
      </c>
      <c r="S43" s="5">
        <v>1.3009421801021499</v>
      </c>
      <c r="U43" s="2" t="s">
        <v>115</v>
      </c>
      <c r="V43" s="7">
        <v>2993</v>
      </c>
      <c r="W43" s="2" t="s">
        <v>106</v>
      </c>
      <c r="X43" s="2">
        <v>3.5</v>
      </c>
      <c r="Y43" s="2">
        <v>5.5031446540880502</v>
      </c>
      <c r="Z43" s="2">
        <v>10.899627322088715</v>
      </c>
      <c r="AA43" s="2">
        <v>10.899627322088715</v>
      </c>
      <c r="AB43" s="2">
        <f t="shared" si="0"/>
        <v>-0.35506360560305339</v>
      </c>
      <c r="AC43" s="2">
        <v>11.350321590389523</v>
      </c>
      <c r="AD43" s="5">
        <v>-0.15720882181899931</v>
      </c>
    </row>
    <row r="44" spans="1:30" x14ac:dyDescent="0.2">
      <c r="A44" s="9" t="s">
        <v>88</v>
      </c>
      <c r="B44" s="6">
        <v>2598</v>
      </c>
      <c r="C44" s="16" t="s">
        <v>87</v>
      </c>
      <c r="D44" s="6">
        <v>16.5</v>
      </c>
      <c r="E44" s="17">
        <v>12.31</v>
      </c>
      <c r="F44" s="9">
        <v>3.92</v>
      </c>
      <c r="G44" s="5">
        <f t="shared" si="1"/>
        <v>4.5599999999999996</v>
      </c>
      <c r="I44" s="5">
        <v>13.1343195</v>
      </c>
      <c r="J44" s="5">
        <v>0.35539115501652502</v>
      </c>
      <c r="K44" s="5">
        <v>-0.57753240637152203</v>
      </c>
      <c r="L44" s="5">
        <v>1.3118135947198999</v>
      </c>
      <c r="M44" s="5">
        <v>-1.5042023820491199</v>
      </c>
      <c r="N44" s="5">
        <v>2.2975304556836198</v>
      </c>
      <c r="O44" s="5">
        <v>0.76861479026231405</v>
      </c>
      <c r="P44" s="5">
        <v>0.44506220557175402</v>
      </c>
      <c r="Q44" s="5">
        <v>1.0948010157786701</v>
      </c>
      <c r="R44" s="5">
        <v>0.16630382570153299</v>
      </c>
      <c r="S44" s="5">
        <v>1.4140518887243601</v>
      </c>
      <c r="U44" s="2" t="s">
        <v>111</v>
      </c>
      <c r="V44" s="7">
        <v>1228</v>
      </c>
      <c r="W44" s="2" t="s">
        <v>106</v>
      </c>
      <c r="X44" s="2">
        <v>4.5</v>
      </c>
      <c r="Y44" s="2">
        <v>5.5098612125639157</v>
      </c>
      <c r="Z44" s="2">
        <v>12.71</v>
      </c>
      <c r="AA44" s="2">
        <v>12.71</v>
      </c>
      <c r="AB44" s="2">
        <f t="shared" si="0"/>
        <v>0.43969000000000058</v>
      </c>
      <c r="AC44" s="2">
        <v>11.784557156285523</v>
      </c>
      <c r="AD44" s="5">
        <v>3.3420591609345074E-2</v>
      </c>
    </row>
    <row r="45" spans="1:30" x14ac:dyDescent="0.2">
      <c r="A45" s="9" t="s">
        <v>90</v>
      </c>
      <c r="B45" s="6">
        <v>1031</v>
      </c>
      <c r="C45" s="16" t="s">
        <v>87</v>
      </c>
      <c r="D45" s="6">
        <v>19.5</v>
      </c>
      <c r="E45" s="17">
        <v>12.34</v>
      </c>
      <c r="F45" s="9">
        <v>3.9</v>
      </c>
      <c r="G45" s="5">
        <f t="shared" si="1"/>
        <v>4.54</v>
      </c>
      <c r="H45" s="5"/>
      <c r="I45" s="5">
        <v>13.073383000000003</v>
      </c>
      <c r="J45" s="5">
        <v>0.33004276934344701</v>
      </c>
      <c r="K45" s="5">
        <v>-0.58273709389696504</v>
      </c>
      <c r="L45" s="5">
        <v>1.27623035280675</v>
      </c>
      <c r="M45" s="5">
        <v>-1.5907809314686501</v>
      </c>
      <c r="N45" s="5">
        <v>2.1262301738671399</v>
      </c>
      <c r="O45" s="5">
        <v>0.76369798076650497</v>
      </c>
      <c r="P45" s="5">
        <v>0.43339623192417398</v>
      </c>
      <c r="Q45" s="5">
        <v>1.0916641363628099</v>
      </c>
      <c r="R45" s="5">
        <v>0.13933106720405899</v>
      </c>
      <c r="S45" s="5">
        <v>1.41176465276786</v>
      </c>
      <c r="U45" s="2" t="s">
        <v>111</v>
      </c>
      <c r="V45" s="7">
        <v>1228</v>
      </c>
      <c r="W45" s="2" t="s">
        <v>112</v>
      </c>
      <c r="X45" s="2">
        <v>4.5</v>
      </c>
      <c r="Y45" s="2">
        <v>5.5098612125639157</v>
      </c>
      <c r="Z45" s="2">
        <v>12.65</v>
      </c>
      <c r="AA45" s="2">
        <v>9.7405000000000008</v>
      </c>
      <c r="AB45" s="2">
        <f t="shared" si="0"/>
        <v>-0.86392049999999898</v>
      </c>
      <c r="AC45" s="2">
        <v>11.236778411539177</v>
      </c>
      <c r="AD45" s="5">
        <v>-0.20705427733430071</v>
      </c>
    </row>
    <row r="46" spans="1:30" x14ac:dyDescent="0.2">
      <c r="A46" s="9" t="s">
        <v>89</v>
      </c>
      <c r="B46" s="6">
        <v>2217</v>
      </c>
      <c r="C46" s="16" t="s">
        <v>87</v>
      </c>
      <c r="D46" s="6">
        <v>9.5</v>
      </c>
      <c r="E46" s="17">
        <v>12.49</v>
      </c>
      <c r="F46" s="9">
        <v>4.3</v>
      </c>
      <c r="G46" s="5">
        <f t="shared" si="1"/>
        <v>4.9399999999999995</v>
      </c>
      <c r="I46" s="5">
        <v>12.510717000000001</v>
      </c>
      <c r="J46" s="5">
        <v>0.19461699891821199</v>
      </c>
      <c r="K46" s="5">
        <v>-0.64700340410717705</v>
      </c>
      <c r="L46" s="5">
        <v>1.02067037774629</v>
      </c>
      <c r="M46" s="5">
        <v>-1.9148080063433599</v>
      </c>
      <c r="N46" s="5">
        <v>2.0044137344834798</v>
      </c>
      <c r="O46" s="5">
        <v>0.724052229162508</v>
      </c>
      <c r="P46" s="5">
        <v>0.43008689329685201</v>
      </c>
      <c r="Q46" s="5">
        <v>1.0765271025085399</v>
      </c>
      <c r="R46" s="5">
        <v>0.17523870099449401</v>
      </c>
      <c r="S46" s="5">
        <v>1.4353938650922</v>
      </c>
      <c r="U46" s="2" t="s">
        <v>118</v>
      </c>
      <c r="V46" s="7">
        <v>2654</v>
      </c>
      <c r="W46" s="2" t="s">
        <v>106</v>
      </c>
      <c r="X46" s="2">
        <v>6.5</v>
      </c>
      <c r="Y46" s="2">
        <v>5.5988404314277194</v>
      </c>
      <c r="Z46" s="2">
        <v>12.382558459338901</v>
      </c>
      <c r="AA46" s="2">
        <v>12.382558459338901</v>
      </c>
      <c r="AB46" s="2">
        <f t="shared" si="0"/>
        <v>0.29594316364977757</v>
      </c>
      <c r="AC46" s="2">
        <v>11.407608169795655</v>
      </c>
      <c r="AD46" s="5">
        <v>-0.13206001345970719</v>
      </c>
    </row>
    <row r="47" spans="1:30" x14ac:dyDescent="0.2">
      <c r="A47" s="9" t="s">
        <v>90</v>
      </c>
      <c r="B47" s="6">
        <v>1031</v>
      </c>
      <c r="C47" s="16" t="s">
        <v>87</v>
      </c>
      <c r="D47" s="6">
        <v>20.5</v>
      </c>
      <c r="E47" s="17">
        <v>12.57</v>
      </c>
      <c r="F47" s="9">
        <v>3.97</v>
      </c>
      <c r="G47" s="5">
        <f t="shared" si="1"/>
        <v>4.6100000000000003</v>
      </c>
      <c r="H47" s="5"/>
      <c r="I47" s="5">
        <v>12.286334</v>
      </c>
      <c r="J47" s="5">
        <v>0.179474888290585</v>
      </c>
      <c r="K47" s="5">
        <v>-0.76089506658304595</v>
      </c>
      <c r="L47" s="5">
        <v>1.10008326121523</v>
      </c>
      <c r="M47" s="5">
        <v>-1.7009467896708901</v>
      </c>
      <c r="N47" s="5">
        <v>2.0395828486743</v>
      </c>
      <c r="O47" s="5">
        <v>0.75803109748615605</v>
      </c>
      <c r="P47" s="5">
        <v>0.45365147170605002</v>
      </c>
      <c r="Q47" s="5">
        <v>1.0437538739199601</v>
      </c>
      <c r="R47" s="5">
        <v>0.15102786875138899</v>
      </c>
      <c r="S47" s="5">
        <v>1.3374896279961399</v>
      </c>
      <c r="U47" s="2" t="s">
        <v>120</v>
      </c>
      <c r="V47" s="7">
        <v>1051</v>
      </c>
      <c r="W47" s="2" t="s">
        <v>106</v>
      </c>
      <c r="X47" s="2">
        <v>4.5</v>
      </c>
      <c r="Y47" s="2">
        <v>5.6818181818181817</v>
      </c>
      <c r="Z47" s="2">
        <v>10.451206276268266</v>
      </c>
      <c r="AA47" s="2">
        <v>10.451206276268266</v>
      </c>
      <c r="AB47" s="2">
        <f t="shared" si="0"/>
        <v>-0.5519204447182311</v>
      </c>
      <c r="AC47" s="2">
        <v>11.029135285901862</v>
      </c>
      <c r="AD47" s="5">
        <v>-0.29820960948908226</v>
      </c>
    </row>
    <row r="48" spans="1:30" x14ac:dyDescent="0.2">
      <c r="A48" s="9" t="s">
        <v>86</v>
      </c>
      <c r="B48" s="6">
        <v>1533</v>
      </c>
      <c r="C48" s="16" t="s">
        <v>87</v>
      </c>
      <c r="D48" s="6">
        <v>8.5</v>
      </c>
      <c r="E48" s="17">
        <v>12.58</v>
      </c>
      <c r="F48" s="9">
        <v>3.71</v>
      </c>
      <c r="G48" s="5">
        <f t="shared" si="1"/>
        <v>4.3499999999999996</v>
      </c>
      <c r="H48" s="5"/>
      <c r="I48" s="5">
        <v>12.261276000000001</v>
      </c>
      <c r="J48" s="5">
        <v>0.13522693575619901</v>
      </c>
      <c r="K48" s="5">
        <v>-0.83769564096681304</v>
      </c>
      <c r="L48" s="5">
        <v>1.03236914556324</v>
      </c>
      <c r="M48" s="5">
        <v>-1.7822425674050599</v>
      </c>
      <c r="N48" s="5">
        <v>1.9519089503173701</v>
      </c>
      <c r="O48" s="5">
        <v>0.760295954112156</v>
      </c>
      <c r="P48" s="5">
        <v>0.46754693316971302</v>
      </c>
      <c r="Q48" s="5">
        <v>1.05279145495764</v>
      </c>
      <c r="R48" s="5">
        <v>0.17562351697473499</v>
      </c>
      <c r="S48" s="5">
        <v>1.32161958246185</v>
      </c>
      <c r="U48" s="2" t="s">
        <v>120</v>
      </c>
      <c r="V48" s="7">
        <v>1051</v>
      </c>
      <c r="W48" s="2" t="s">
        <v>112</v>
      </c>
      <c r="X48" s="2">
        <v>4.5</v>
      </c>
      <c r="Y48" s="2">
        <v>5.6818181818181817</v>
      </c>
      <c r="Z48" s="2">
        <v>15.264644303079349</v>
      </c>
      <c r="AA48" s="2">
        <v>11.753776113371099</v>
      </c>
      <c r="AB48" s="2">
        <f t="shared" si="0"/>
        <v>1.9907713769913293E-2</v>
      </c>
      <c r="AC48" s="2">
        <v>11.487454559041646</v>
      </c>
      <c r="AD48" s="5">
        <v>-9.7007448580717082E-2</v>
      </c>
    </row>
    <row r="49" spans="1:30" x14ac:dyDescent="0.2">
      <c r="A49" s="9" t="s">
        <v>86</v>
      </c>
      <c r="B49" s="6">
        <v>1533</v>
      </c>
      <c r="C49" s="16" t="s">
        <v>87</v>
      </c>
      <c r="D49" s="6">
        <v>9.5</v>
      </c>
      <c r="E49" s="17">
        <v>12.76</v>
      </c>
      <c r="F49" s="9">
        <v>4.13</v>
      </c>
      <c r="G49" s="5">
        <f t="shared" si="1"/>
        <v>4.7699999999999996</v>
      </c>
      <c r="H49" s="5"/>
      <c r="I49" s="5">
        <v>11.810232000000003</v>
      </c>
      <c r="J49" s="5">
        <v>0.12225449774151501</v>
      </c>
      <c r="K49" s="5">
        <v>-0.83404434474399802</v>
      </c>
      <c r="L49" s="5">
        <v>1.0938331255292499</v>
      </c>
      <c r="M49" s="5">
        <v>-1.81046963510232</v>
      </c>
      <c r="N49" s="5">
        <v>1.9736135135483199</v>
      </c>
      <c r="O49" s="5">
        <v>0.767914961764529</v>
      </c>
      <c r="P49" s="5">
        <v>0.47362610994631599</v>
      </c>
      <c r="Q49" s="5">
        <v>1.0476330921214501</v>
      </c>
      <c r="R49" s="5">
        <v>0.17264799760568</v>
      </c>
      <c r="S49" s="5">
        <v>1.34322260648688</v>
      </c>
      <c r="U49" s="2" t="s">
        <v>122</v>
      </c>
      <c r="V49" s="7">
        <v>1031</v>
      </c>
      <c r="W49" s="2" t="s">
        <v>106</v>
      </c>
      <c r="X49" s="2">
        <v>4.5</v>
      </c>
      <c r="Y49" s="2">
        <v>5.8839752734189243</v>
      </c>
      <c r="Z49" s="2">
        <v>10.81763558053105</v>
      </c>
      <c r="AA49" s="2">
        <v>10.81763558053105</v>
      </c>
      <c r="AB49" s="2">
        <f t="shared" si="0"/>
        <v>-0.39105798014686854</v>
      </c>
      <c r="AC49" s="2">
        <v>11.178572952485528</v>
      </c>
      <c r="AD49" s="5">
        <v>-0.23260647385885314</v>
      </c>
    </row>
    <row r="50" spans="1:30" x14ac:dyDescent="0.2">
      <c r="A50" s="9" t="s">
        <v>88</v>
      </c>
      <c r="B50" s="6">
        <v>2598</v>
      </c>
      <c r="C50" s="16" t="s">
        <v>87</v>
      </c>
      <c r="D50" s="6">
        <v>18.5</v>
      </c>
      <c r="E50" s="17">
        <v>12.8</v>
      </c>
      <c r="F50" s="9">
        <v>4.04</v>
      </c>
      <c r="G50" s="5">
        <f t="shared" si="1"/>
        <v>4.68</v>
      </c>
      <c r="I50" s="5">
        <v>11.71</v>
      </c>
      <c r="J50" s="5">
        <v>0.14424684333103699</v>
      </c>
      <c r="K50" s="5">
        <v>-0.83317123195576903</v>
      </c>
      <c r="L50" s="5">
        <v>1.03970917623933</v>
      </c>
      <c r="M50" s="5">
        <v>-1.81380372565044</v>
      </c>
      <c r="N50" s="5">
        <v>1.9115767001275801</v>
      </c>
      <c r="O50" s="5">
        <v>0.76874801083816602</v>
      </c>
      <c r="P50" s="5">
        <v>0.47541655629067597</v>
      </c>
      <c r="Q50" s="5">
        <v>1.0466969427822199</v>
      </c>
      <c r="R50" s="5">
        <v>0.196521795537385</v>
      </c>
      <c r="S50" s="5">
        <v>1.33998787663997</v>
      </c>
      <c r="U50" s="2" t="s">
        <v>118</v>
      </c>
      <c r="V50" s="7">
        <v>2654</v>
      </c>
      <c r="W50" s="2" t="s">
        <v>106</v>
      </c>
      <c r="X50" s="2">
        <v>7.5</v>
      </c>
      <c r="Y50" s="2">
        <v>6.0251524065310997</v>
      </c>
      <c r="Z50" s="2">
        <v>12.032096365698921</v>
      </c>
      <c r="AA50" s="2">
        <v>12.032096365698921</v>
      </c>
      <c r="AB50" s="2">
        <f t="shared" si="0"/>
        <v>0.14209030454182692</v>
      </c>
      <c r="AC50" s="2">
        <v>11.243055171411548</v>
      </c>
      <c r="AD50" s="5">
        <v>-0.20429877975032973</v>
      </c>
    </row>
    <row r="51" spans="1:30" x14ac:dyDescent="0.2">
      <c r="A51" s="9" t="s">
        <v>86</v>
      </c>
      <c r="B51" s="6">
        <v>1533</v>
      </c>
      <c r="C51" s="16" t="s">
        <v>87</v>
      </c>
      <c r="D51" s="6">
        <v>10.5</v>
      </c>
      <c r="E51" s="17">
        <v>12.93</v>
      </c>
      <c r="F51" s="9">
        <v>4.1500000000000004</v>
      </c>
      <c r="G51" s="5">
        <f t="shared" si="1"/>
        <v>4.79</v>
      </c>
      <c r="H51" s="5"/>
      <c r="I51" s="5">
        <v>11.843263</v>
      </c>
      <c r="J51" s="5">
        <v>0.113179152066639</v>
      </c>
      <c r="K51" s="5">
        <v>-0.84617386441965603</v>
      </c>
      <c r="L51" s="5">
        <v>1.0205804060807999</v>
      </c>
      <c r="M51" s="5">
        <v>-1.7390278366456</v>
      </c>
      <c r="N51" s="5">
        <v>1.90058723288942</v>
      </c>
      <c r="O51" s="5">
        <v>0.75170749801633696</v>
      </c>
      <c r="P51" s="5">
        <v>0.44838893989900103</v>
      </c>
      <c r="Q51" s="5">
        <v>1.07102305180909</v>
      </c>
      <c r="R51" s="5">
        <v>0.18436424914444099</v>
      </c>
      <c r="S51" s="5">
        <v>1.3732241995919201</v>
      </c>
      <c r="U51" s="2" t="s">
        <v>114</v>
      </c>
      <c r="V51" s="7">
        <v>1990</v>
      </c>
      <c r="W51" s="2" t="s">
        <v>112</v>
      </c>
      <c r="X51" s="2">
        <v>6.5</v>
      </c>
      <c r="Y51" s="2">
        <v>6.0392083991452195</v>
      </c>
      <c r="Z51" s="2">
        <v>14.075520034491301</v>
      </c>
      <c r="AA51" s="2">
        <v>10.838150426558302</v>
      </c>
      <c r="AB51" s="2">
        <f t="shared" si="0"/>
        <v>-0.38205196274090536</v>
      </c>
      <c r="AC51" s="2">
        <v>11.140699948737328</v>
      </c>
      <c r="AD51" s="5">
        <v>-0.2492327225043125</v>
      </c>
    </row>
    <row r="52" spans="1:30" x14ac:dyDescent="0.2">
      <c r="A52" s="9" t="s">
        <v>88</v>
      </c>
      <c r="B52" s="6">
        <v>2598</v>
      </c>
      <c r="C52" s="16" t="s">
        <v>87</v>
      </c>
      <c r="D52" s="6">
        <v>20.5</v>
      </c>
      <c r="E52" s="17">
        <v>13.01</v>
      </c>
      <c r="F52" s="9">
        <v>3.97</v>
      </c>
      <c r="G52" s="5">
        <f t="shared" si="1"/>
        <v>4.6100000000000003</v>
      </c>
      <c r="I52" s="5">
        <v>11.915931200000001</v>
      </c>
      <c r="J52" s="5">
        <v>8.4043665946413396E-2</v>
      </c>
      <c r="K52" s="5">
        <v>-0.81775652806232901</v>
      </c>
      <c r="L52" s="5">
        <v>0.89236219615551204</v>
      </c>
      <c r="M52" s="5">
        <v>-1.9365954568277199</v>
      </c>
      <c r="N52" s="5">
        <v>1.7004451824223299</v>
      </c>
      <c r="O52" s="5">
        <v>0.76938469727929404</v>
      </c>
      <c r="P52" s="5">
        <v>0.45520797490109999</v>
      </c>
      <c r="Q52" s="5">
        <v>1.08078303249954</v>
      </c>
      <c r="R52" s="5">
        <v>0.15417699656451</v>
      </c>
      <c r="S52" s="5">
        <v>1.3764163417734201</v>
      </c>
      <c r="U52" s="2" t="s">
        <v>116</v>
      </c>
      <c r="V52" s="7">
        <v>3040</v>
      </c>
      <c r="W52" s="2" t="s">
        <v>106</v>
      </c>
      <c r="X52" s="2">
        <v>3.5</v>
      </c>
      <c r="Y52" s="2">
        <v>6.0869565217391308</v>
      </c>
      <c r="Z52" s="2">
        <v>10.77361737089837</v>
      </c>
      <c r="AA52" s="2">
        <v>10.77361737089837</v>
      </c>
      <c r="AB52" s="2">
        <f t="shared" si="0"/>
        <v>-0.41038197417561584</v>
      </c>
      <c r="AC52" s="2">
        <v>11.571172832631117</v>
      </c>
      <c r="AD52" s="5">
        <v>-6.025512647493958E-2</v>
      </c>
    </row>
    <row r="53" spans="1:30" x14ac:dyDescent="0.2">
      <c r="A53" s="9" t="s">
        <v>86</v>
      </c>
      <c r="B53" s="6">
        <v>1533</v>
      </c>
      <c r="C53" s="16" t="s">
        <v>87</v>
      </c>
      <c r="D53" s="6">
        <v>11.5</v>
      </c>
      <c r="E53" s="17">
        <v>13.14</v>
      </c>
      <c r="F53" s="9">
        <v>4.0199999999999996</v>
      </c>
      <c r="G53" s="5">
        <f t="shared" si="1"/>
        <v>4.6599999999999993</v>
      </c>
      <c r="H53" s="5"/>
      <c r="I53" s="5">
        <v>11.9277768</v>
      </c>
      <c r="J53" s="5">
        <v>0.122523090978362</v>
      </c>
      <c r="K53" s="5">
        <v>-0.82833141367767604</v>
      </c>
      <c r="L53" s="5">
        <v>1.0198711136832801</v>
      </c>
      <c r="M53" s="5">
        <v>-1.85461127968252</v>
      </c>
      <c r="N53" s="5">
        <v>1.7912743520315999</v>
      </c>
      <c r="O53" s="5">
        <v>0.74788078840456895</v>
      </c>
      <c r="P53" s="5">
        <v>0.436018200321873</v>
      </c>
      <c r="Q53" s="5">
        <v>1.0824371008947899</v>
      </c>
      <c r="R53" s="5">
        <v>0.17485169991459501</v>
      </c>
      <c r="S53" s="5">
        <v>1.38569225805776</v>
      </c>
      <c r="U53" s="2" t="s">
        <v>125</v>
      </c>
      <c r="V53" s="7">
        <v>1470</v>
      </c>
      <c r="W53" s="2" t="s">
        <v>108</v>
      </c>
      <c r="X53" s="2">
        <v>1.5</v>
      </c>
      <c r="Y53" s="2">
        <v>6.1942500000000003</v>
      </c>
      <c r="Z53" s="2">
        <v>14.6</v>
      </c>
      <c r="AA53" s="2">
        <v>11.241999999999999</v>
      </c>
      <c r="AB53" s="2">
        <f t="shared" si="0"/>
        <v>-0.20476199999999967</v>
      </c>
      <c r="AC53" s="2">
        <v>11.107252197817498</v>
      </c>
      <c r="AD53" s="5">
        <v>-0.2639162851581176</v>
      </c>
    </row>
    <row r="54" spans="1:30" x14ac:dyDescent="0.2">
      <c r="A54" s="9" t="s">
        <v>88</v>
      </c>
      <c r="B54" s="6">
        <v>2598</v>
      </c>
      <c r="C54" s="16" t="s">
        <v>87</v>
      </c>
      <c r="D54" s="6">
        <v>22.5</v>
      </c>
      <c r="E54" s="17">
        <v>13.16</v>
      </c>
      <c r="F54" s="9">
        <v>3.83</v>
      </c>
      <c r="G54" s="5">
        <f t="shared" si="1"/>
        <v>4.47</v>
      </c>
      <c r="I54" s="5">
        <v>11.9295992</v>
      </c>
      <c r="J54" s="5">
        <v>0.116313144037581</v>
      </c>
      <c r="K54" s="5">
        <v>-0.89934324499249796</v>
      </c>
      <c r="L54" s="5">
        <v>1.03645169293954</v>
      </c>
      <c r="M54" s="5">
        <v>-1.7706593504303201</v>
      </c>
      <c r="N54" s="5">
        <v>1.92796088658582</v>
      </c>
      <c r="O54" s="5">
        <v>0.77690957843387398</v>
      </c>
      <c r="P54" s="5">
        <v>0.46372549019899401</v>
      </c>
      <c r="Q54" s="5">
        <v>1.0906773389979101</v>
      </c>
      <c r="R54" s="5">
        <v>0.111618368961201</v>
      </c>
      <c r="S54" s="5">
        <v>1.3978904394717999</v>
      </c>
      <c r="U54" s="2" t="s">
        <v>111</v>
      </c>
      <c r="V54" s="7">
        <v>1228</v>
      </c>
      <c r="W54" s="2" t="s">
        <v>106</v>
      </c>
      <c r="X54" s="2">
        <v>5.5</v>
      </c>
      <c r="Y54" s="2">
        <v>6.2403214024835645</v>
      </c>
      <c r="Z54" s="2">
        <v>12.97</v>
      </c>
      <c r="AA54" s="2">
        <v>12.97</v>
      </c>
      <c r="AB54" s="2">
        <f t="shared" si="0"/>
        <v>0.55383000000000049</v>
      </c>
      <c r="AC54" s="2">
        <v>12.117153663749409</v>
      </c>
      <c r="AD54" s="5">
        <v>0.17943045838599136</v>
      </c>
    </row>
    <row r="55" spans="1:30" x14ac:dyDescent="0.2">
      <c r="A55" s="9" t="s">
        <v>89</v>
      </c>
      <c r="B55" s="6">
        <v>2217</v>
      </c>
      <c r="C55" s="16" t="s">
        <v>87</v>
      </c>
      <c r="D55" s="6">
        <v>10.5</v>
      </c>
      <c r="E55" s="17">
        <v>13.19</v>
      </c>
      <c r="F55" s="9">
        <v>4.34</v>
      </c>
      <c r="G55" s="5">
        <f t="shared" si="1"/>
        <v>4.9799999999999995</v>
      </c>
      <c r="I55" s="5">
        <v>11.932332800000001</v>
      </c>
      <c r="J55" s="5">
        <v>7.6935933041150303E-2</v>
      </c>
      <c r="K55" s="5">
        <v>-0.868169523442756</v>
      </c>
      <c r="L55" s="5">
        <v>1.03988899988779</v>
      </c>
      <c r="M55" s="5">
        <v>-1.72231126910687</v>
      </c>
      <c r="N55" s="5">
        <v>1.9846432790633199</v>
      </c>
      <c r="O55" s="5">
        <v>0.77799693056547503</v>
      </c>
      <c r="P55" s="5">
        <v>0.47052326710527798</v>
      </c>
      <c r="Q55" s="5">
        <v>1.10150686843003</v>
      </c>
      <c r="R55" s="5">
        <v>0.17849351605719099</v>
      </c>
      <c r="S55" s="5">
        <v>1.3759806456227299</v>
      </c>
      <c r="U55" s="2" t="s">
        <v>126</v>
      </c>
      <c r="V55" s="7">
        <v>1230</v>
      </c>
      <c r="W55" s="2" t="s">
        <v>112</v>
      </c>
      <c r="X55" s="2">
        <v>5.5</v>
      </c>
      <c r="Y55" s="2">
        <v>6.2403214024835645</v>
      </c>
      <c r="Z55" s="2">
        <v>12.613627521598479</v>
      </c>
      <c r="AA55" s="2">
        <v>9.7124931916308288</v>
      </c>
      <c r="AB55" s="2">
        <f t="shared" si="0"/>
        <v>-0.87621548887406586</v>
      </c>
      <c r="AC55" s="2">
        <v>12.214867512274736</v>
      </c>
      <c r="AD55" s="5">
        <v>0.22232683788860985</v>
      </c>
    </row>
    <row r="56" spans="1:30" x14ac:dyDescent="0.2">
      <c r="A56" s="9" t="s">
        <v>88</v>
      </c>
      <c r="B56" s="6">
        <v>2598</v>
      </c>
      <c r="C56" s="16" t="s">
        <v>87</v>
      </c>
      <c r="D56" s="6">
        <v>23.5</v>
      </c>
      <c r="E56" s="17">
        <v>13.23</v>
      </c>
      <c r="F56" s="9">
        <v>4.09</v>
      </c>
      <c r="G56" s="5">
        <f t="shared" si="1"/>
        <v>4.7299999999999995</v>
      </c>
      <c r="I56" s="5">
        <v>11.935977600000001</v>
      </c>
      <c r="J56" s="5">
        <v>1.50465029045268E-2</v>
      </c>
      <c r="K56" s="5">
        <v>-0.91032065325556699</v>
      </c>
      <c r="L56" s="5">
        <v>0.96299214429026503</v>
      </c>
      <c r="M56" s="5">
        <v>-1.7131595783357401</v>
      </c>
      <c r="N56" s="5">
        <v>2.0783975291860801</v>
      </c>
      <c r="O56" s="5">
        <v>0.76641517424508299</v>
      </c>
      <c r="P56" s="5">
        <v>0.448791418685895</v>
      </c>
      <c r="Q56" s="5">
        <v>1.11139142738596</v>
      </c>
      <c r="R56" s="5">
        <v>0.17868634333752001</v>
      </c>
      <c r="S56" s="5">
        <v>1.3850528386557199</v>
      </c>
      <c r="U56" s="2" t="s">
        <v>123</v>
      </c>
      <c r="V56" s="7">
        <v>1020</v>
      </c>
      <c r="W56" s="2" t="s">
        <v>106</v>
      </c>
      <c r="X56" s="2">
        <v>1.5</v>
      </c>
      <c r="Y56" s="2">
        <v>6.323467230443975</v>
      </c>
      <c r="Z56" s="2">
        <v>15.887657756217855</v>
      </c>
      <c r="AA56" s="2">
        <v>15.887657756217855</v>
      </c>
      <c r="AB56" s="2">
        <f t="shared" si="0"/>
        <v>1.8346817549796386</v>
      </c>
      <c r="AC56" s="2">
        <v>12.448947512274737</v>
      </c>
      <c r="AD56" s="5">
        <v>0.32508795788861011</v>
      </c>
    </row>
    <row r="57" spans="1:30" x14ac:dyDescent="0.2">
      <c r="A57" s="9" t="s">
        <v>95</v>
      </c>
      <c r="B57" s="6">
        <v>2627</v>
      </c>
      <c r="C57" s="16" t="s">
        <v>96</v>
      </c>
      <c r="D57" s="6">
        <v>9.5</v>
      </c>
      <c r="E57" s="17">
        <v>13.33</v>
      </c>
      <c r="F57" s="9">
        <v>3.87</v>
      </c>
      <c r="G57" s="5">
        <f t="shared" si="1"/>
        <v>4.51</v>
      </c>
      <c r="H57" s="9"/>
      <c r="I57" s="5">
        <v>11.945089600000001</v>
      </c>
      <c r="J57" s="5">
        <v>0.119832303647478</v>
      </c>
      <c r="K57" s="5">
        <v>-0.81919827366499198</v>
      </c>
      <c r="L57" s="5">
        <v>1.10069297468783</v>
      </c>
      <c r="M57" s="5">
        <v>-1.59238733768296</v>
      </c>
      <c r="N57" s="5">
        <v>1.9140353756870401</v>
      </c>
      <c r="O57" s="5">
        <v>0.81040926207423403</v>
      </c>
      <c r="P57" s="5">
        <v>0.489762803962839</v>
      </c>
      <c r="Q57" s="5">
        <v>1.1307816038051499</v>
      </c>
      <c r="R57" s="5">
        <v>0.21915368283261699</v>
      </c>
      <c r="S57" s="5">
        <v>1.3987971323897199</v>
      </c>
      <c r="U57" s="2" t="s">
        <v>123</v>
      </c>
      <c r="V57" s="7">
        <v>1020</v>
      </c>
      <c r="W57" s="2" t="s">
        <v>112</v>
      </c>
      <c r="X57" s="2">
        <v>1.5</v>
      </c>
      <c r="Y57" s="2">
        <v>6.323467230443975</v>
      </c>
      <c r="Z57" s="2">
        <v>14.626216381201289</v>
      </c>
      <c r="AA57" s="2">
        <v>11.262186613524992</v>
      </c>
      <c r="AB57" s="2">
        <f t="shared" si="0"/>
        <v>-0.19590007666252784</v>
      </c>
      <c r="AC57" s="2">
        <v>12.156619802473088</v>
      </c>
      <c r="AD57" s="5">
        <v>0.19675609328568555</v>
      </c>
    </row>
    <row r="58" spans="1:30" x14ac:dyDescent="0.2">
      <c r="A58" s="9" t="s">
        <v>88</v>
      </c>
      <c r="B58" s="6">
        <v>2598</v>
      </c>
      <c r="C58" s="16" t="s">
        <v>87</v>
      </c>
      <c r="D58" s="6">
        <v>24.5</v>
      </c>
      <c r="E58" s="17">
        <v>13.35</v>
      </c>
      <c r="F58" s="9">
        <v>3.85</v>
      </c>
      <c r="G58" s="5">
        <f t="shared" si="1"/>
        <v>4.49</v>
      </c>
      <c r="I58" s="5">
        <v>11.946912000000001</v>
      </c>
      <c r="J58" s="5">
        <v>0.139871076898511</v>
      </c>
      <c r="K58" s="5">
        <v>-0.74688048223151604</v>
      </c>
      <c r="L58" s="5">
        <v>1.1941135883091401</v>
      </c>
      <c r="M58" s="5">
        <v>-1.52922675999309</v>
      </c>
      <c r="N58" s="5">
        <v>1.93237221057645</v>
      </c>
      <c r="O58" s="5">
        <v>0.84274156088950902</v>
      </c>
      <c r="P58" s="5">
        <v>0.50723345885256799</v>
      </c>
      <c r="Q58" s="5">
        <v>1.16235851241637</v>
      </c>
      <c r="R58" s="5">
        <v>0.23460674800165399</v>
      </c>
      <c r="S58" s="5">
        <v>1.4026341241139899</v>
      </c>
      <c r="U58" s="2" t="s">
        <v>113</v>
      </c>
      <c r="V58" s="7">
        <v>2004</v>
      </c>
      <c r="W58" s="2" t="s">
        <v>112</v>
      </c>
      <c r="X58" s="2">
        <v>7.5</v>
      </c>
      <c r="Y58" s="2">
        <v>6.3344594594594597</v>
      </c>
      <c r="Z58" s="2">
        <v>16.12</v>
      </c>
      <c r="AA58" s="2">
        <v>12.412400000000002</v>
      </c>
      <c r="AB58" s="2">
        <f t="shared" si="0"/>
        <v>0.30904360000000075</v>
      </c>
      <c r="AC58" s="2">
        <v>12.20634315838651</v>
      </c>
      <c r="AD58" s="5">
        <v>0.21858464653167786</v>
      </c>
    </row>
    <row r="59" spans="1:30" x14ac:dyDescent="0.2">
      <c r="A59" s="9" t="s">
        <v>89</v>
      </c>
      <c r="B59" s="6">
        <v>2217</v>
      </c>
      <c r="C59" s="16" t="s">
        <v>87</v>
      </c>
      <c r="D59" s="6">
        <v>11.5</v>
      </c>
      <c r="E59" s="17">
        <v>13.38</v>
      </c>
      <c r="F59" s="9">
        <v>4.3</v>
      </c>
      <c r="G59" s="5">
        <f t="shared" si="1"/>
        <v>4.9399999999999995</v>
      </c>
      <c r="I59" s="5">
        <v>11.9496456</v>
      </c>
      <c r="J59" s="5">
        <v>0.14884309498925899</v>
      </c>
      <c r="K59" s="5">
        <v>-0.77956839539533096</v>
      </c>
      <c r="L59" s="5">
        <v>1.1000985085978301</v>
      </c>
      <c r="M59" s="5">
        <v>-1.70742370985529</v>
      </c>
      <c r="N59" s="5">
        <v>2.0178567095934499</v>
      </c>
      <c r="O59" s="5">
        <v>0.83986226305643996</v>
      </c>
      <c r="P59" s="5">
        <v>0.53801372528956903</v>
      </c>
      <c r="Q59" s="5">
        <v>1.1411783775936799</v>
      </c>
      <c r="R59" s="5">
        <v>0.255404901644189</v>
      </c>
      <c r="S59" s="5">
        <v>1.4185965557150899</v>
      </c>
      <c r="U59" s="2" t="s">
        <v>122</v>
      </c>
      <c r="V59" s="7">
        <v>1031</v>
      </c>
      <c r="W59" s="2" t="s">
        <v>106</v>
      </c>
      <c r="X59" s="2">
        <v>5.5</v>
      </c>
      <c r="Y59" s="2">
        <v>6.3594864479315252</v>
      </c>
      <c r="Z59" s="2">
        <v>11.508361450991757</v>
      </c>
      <c r="AA59" s="2">
        <v>11.508361450991757</v>
      </c>
      <c r="AB59" s="2">
        <f t="shared" si="0"/>
        <v>-8.7829323014618765E-2</v>
      </c>
      <c r="AC59" s="2">
        <v>11.651637205848084</v>
      </c>
      <c r="AD59" s="5">
        <v>-2.493126663269063E-2</v>
      </c>
    </row>
    <row r="60" spans="1:30" x14ac:dyDescent="0.2">
      <c r="A60" s="9" t="s">
        <v>86</v>
      </c>
      <c r="B60" s="6">
        <v>1533</v>
      </c>
      <c r="C60" s="16" t="s">
        <v>87</v>
      </c>
      <c r="D60" s="6">
        <v>12.5</v>
      </c>
      <c r="E60" s="17">
        <v>13.39</v>
      </c>
      <c r="F60" s="9">
        <v>4.22</v>
      </c>
      <c r="G60" s="5">
        <f t="shared" si="1"/>
        <v>4.8599999999999994</v>
      </c>
      <c r="H60" s="5"/>
      <c r="I60" s="5">
        <v>11.950556800000001</v>
      </c>
      <c r="J60" s="5">
        <v>0.103790158699923</v>
      </c>
      <c r="K60" s="5">
        <v>-0.78596383478118503</v>
      </c>
      <c r="L60" s="5">
        <v>1.0858040192798699</v>
      </c>
      <c r="M60" s="5">
        <v>-1.7357750078632701</v>
      </c>
      <c r="N60" s="5">
        <v>2.0429374718982398</v>
      </c>
      <c r="O60" s="5">
        <v>0.83217825731033401</v>
      </c>
      <c r="P60" s="5">
        <v>0.56723784172895897</v>
      </c>
      <c r="Q60" s="5">
        <v>1.1257686697357201</v>
      </c>
      <c r="R60" s="5">
        <v>0.27708572303124401</v>
      </c>
      <c r="S60" s="5">
        <v>1.4036463622798601</v>
      </c>
      <c r="U60" s="2" t="s">
        <v>127</v>
      </c>
      <c r="V60" s="7">
        <v>3047</v>
      </c>
      <c r="W60" s="2" t="s">
        <v>106</v>
      </c>
      <c r="X60" s="2">
        <v>5.5</v>
      </c>
      <c r="Y60" s="2">
        <v>6.3594864479315252</v>
      </c>
      <c r="Z60" s="2">
        <v>9.9611099711979403</v>
      </c>
      <c r="AA60" s="2">
        <v>9.9611099711979403</v>
      </c>
      <c r="AB60" s="2">
        <f t="shared" si="0"/>
        <v>-0.76707272264410431</v>
      </c>
      <c r="AC60" s="2">
        <v>11.408534204828451</v>
      </c>
      <c r="AD60" s="5">
        <v>-0.13165348408031008</v>
      </c>
    </row>
    <row r="61" spans="1:30" x14ac:dyDescent="0.2">
      <c r="A61" s="9" t="s">
        <v>88</v>
      </c>
      <c r="B61" s="6">
        <v>2598</v>
      </c>
      <c r="C61" s="16" t="s">
        <v>87</v>
      </c>
      <c r="D61" s="6">
        <v>25.5</v>
      </c>
      <c r="E61" s="17">
        <v>13.52</v>
      </c>
      <c r="F61" s="9">
        <v>4.13</v>
      </c>
      <c r="G61" s="5">
        <f t="shared" si="1"/>
        <v>4.7699999999999996</v>
      </c>
      <c r="I61" s="5">
        <v>11.987916</v>
      </c>
      <c r="J61" s="5">
        <v>0.103790158699923</v>
      </c>
      <c r="K61" s="5">
        <v>-0.82453834514201996</v>
      </c>
      <c r="L61" s="5">
        <v>1.0738887451194801</v>
      </c>
      <c r="M61" s="5">
        <v>-1.7504485815344299</v>
      </c>
      <c r="N61" s="5">
        <v>2.0053804038414902</v>
      </c>
      <c r="O61" s="5">
        <v>0.83317857012287999</v>
      </c>
      <c r="P61" s="5">
        <v>0.54711505868346899</v>
      </c>
      <c r="Q61" s="5">
        <v>1.13171208333781</v>
      </c>
      <c r="R61" s="5">
        <v>0.28350149853705398</v>
      </c>
      <c r="S61" s="5">
        <v>1.42501924729486</v>
      </c>
      <c r="U61" s="2" t="s">
        <v>128</v>
      </c>
      <c r="V61" s="7">
        <v>700</v>
      </c>
      <c r="W61" s="2" t="s">
        <v>107</v>
      </c>
      <c r="X61" s="2">
        <v>4</v>
      </c>
      <c r="Y61" s="2">
        <v>6.4561999999999999</v>
      </c>
      <c r="Z61" s="2">
        <v>13.114127993525731</v>
      </c>
      <c r="AA61" s="2">
        <v>13.114127993525731</v>
      </c>
      <c r="AB61" s="2">
        <f t="shared" si="0"/>
        <v>0.61710218915779613</v>
      </c>
      <c r="AC61" s="2">
        <v>11.287093064999018</v>
      </c>
      <c r="AD61" s="5">
        <v>-0.18496614446543092</v>
      </c>
    </row>
    <row r="62" spans="1:30" x14ac:dyDescent="0.2">
      <c r="A62" s="9" t="s">
        <v>89</v>
      </c>
      <c r="B62" s="6">
        <v>2217</v>
      </c>
      <c r="C62" s="16" t="s">
        <v>87</v>
      </c>
      <c r="D62" s="6">
        <v>12.5</v>
      </c>
      <c r="E62" s="17">
        <v>13.58</v>
      </c>
      <c r="F62" s="9">
        <v>4.29</v>
      </c>
      <c r="G62" s="5">
        <f t="shared" si="1"/>
        <v>4.93</v>
      </c>
      <c r="I62" s="5">
        <v>12.069924</v>
      </c>
      <c r="J62" s="5">
        <v>0.13663764911078199</v>
      </c>
      <c r="K62" s="5">
        <v>-0.804018528156899</v>
      </c>
      <c r="L62" s="5">
        <v>1.13126560494062</v>
      </c>
      <c r="M62" s="5">
        <v>-1.6721475573300999</v>
      </c>
      <c r="N62" s="5">
        <v>1.97506344748214</v>
      </c>
      <c r="O62" s="5">
        <v>0.84484133685167095</v>
      </c>
      <c r="P62" s="5">
        <v>0.55855815840944001</v>
      </c>
      <c r="Q62" s="5">
        <v>1.12360650013859</v>
      </c>
      <c r="R62" s="5">
        <v>0.28726190547660102</v>
      </c>
      <c r="S62" s="5">
        <v>1.39460915586364</v>
      </c>
      <c r="U62" s="2" t="s">
        <v>122</v>
      </c>
      <c r="V62" s="7">
        <v>1031</v>
      </c>
      <c r="W62" s="2" t="s">
        <v>106</v>
      </c>
      <c r="X62" s="2">
        <v>6.5</v>
      </c>
      <c r="Y62" s="2">
        <v>6.834997622444126</v>
      </c>
      <c r="Z62" s="2">
        <v>10.046671608426818</v>
      </c>
      <c r="AA62" s="2">
        <v>10.046671608426818</v>
      </c>
      <c r="AB62" s="2">
        <f t="shared" si="0"/>
        <v>-0.72951116390062687</v>
      </c>
      <c r="AC62" s="2">
        <v>11.239601849004362</v>
      </c>
      <c r="AD62" s="5">
        <v>-0.20581478828708466</v>
      </c>
    </row>
    <row r="63" spans="1:30" x14ac:dyDescent="0.2">
      <c r="A63" s="9" t="s">
        <v>86</v>
      </c>
      <c r="B63" s="6">
        <v>1533</v>
      </c>
      <c r="C63" s="16" t="s">
        <v>87</v>
      </c>
      <c r="D63" s="6">
        <v>13.5</v>
      </c>
      <c r="E63" s="17">
        <v>13.63</v>
      </c>
      <c r="F63" s="9">
        <v>4.12</v>
      </c>
      <c r="G63" s="5">
        <f t="shared" si="1"/>
        <v>4.76</v>
      </c>
      <c r="H63" s="5"/>
      <c r="I63" s="5">
        <v>12.138264000000003</v>
      </c>
      <c r="J63" s="5">
        <v>0.18142439268246</v>
      </c>
      <c r="K63" s="5">
        <v>-0.75187571420073696</v>
      </c>
      <c r="L63" s="5">
        <v>1.2176626565761499</v>
      </c>
      <c r="M63" s="5">
        <v>-1.67625604935983</v>
      </c>
      <c r="N63" s="5">
        <v>2.1655130561801599</v>
      </c>
      <c r="O63" s="5">
        <v>0.83834784555307396</v>
      </c>
      <c r="P63" s="5">
        <v>0.57024056640784404</v>
      </c>
      <c r="Q63" s="5">
        <v>1.1190673760899399</v>
      </c>
      <c r="R63" s="5">
        <v>0.29635049002251401</v>
      </c>
      <c r="S63" s="5">
        <v>1.3858678653526999</v>
      </c>
      <c r="U63" s="2" t="s">
        <v>118</v>
      </c>
      <c r="V63" s="7">
        <v>2654</v>
      </c>
      <c r="W63" s="2" t="s">
        <v>106</v>
      </c>
      <c r="X63" s="2">
        <v>9.5</v>
      </c>
      <c r="Y63" s="2">
        <v>6.8777763567378623</v>
      </c>
      <c r="Z63" s="2">
        <v>11.80519430085285</v>
      </c>
      <c r="AA63" s="2">
        <v>11.80519430085285</v>
      </c>
      <c r="AB63" s="2">
        <f t="shared" si="0"/>
        <v>4.2480298074401901E-2</v>
      </c>
      <c r="AC63" s="2">
        <v>11.747379854764775</v>
      </c>
      <c r="AD63" s="5">
        <v>1.7099756241736763E-2</v>
      </c>
    </row>
    <row r="64" spans="1:30" x14ac:dyDescent="0.2">
      <c r="A64" s="9" t="s">
        <v>88</v>
      </c>
      <c r="B64" s="6">
        <v>2598</v>
      </c>
      <c r="C64" s="16" t="s">
        <v>87</v>
      </c>
      <c r="D64" s="6">
        <v>26.5</v>
      </c>
      <c r="E64" s="17">
        <v>13.7</v>
      </c>
      <c r="F64" s="9">
        <v>4.07</v>
      </c>
      <c r="G64" s="5">
        <f t="shared" si="1"/>
        <v>4.71</v>
      </c>
      <c r="I64" s="5">
        <v>12.23394</v>
      </c>
      <c r="J64" s="5">
        <v>0.231937434677779</v>
      </c>
      <c r="K64" s="5">
        <v>-0.64773511892017599</v>
      </c>
      <c r="L64" s="5">
        <v>1.2334938494546901</v>
      </c>
      <c r="M64" s="5">
        <v>-1.5147640405752201</v>
      </c>
      <c r="N64" s="5">
        <v>2.1243940123641698</v>
      </c>
      <c r="O64" s="5">
        <v>0.82299954812504506</v>
      </c>
      <c r="P64" s="5">
        <v>0.570196779142916</v>
      </c>
      <c r="Q64" s="5">
        <v>1.0840373167563599</v>
      </c>
      <c r="R64" s="5">
        <v>0.31473049871395897</v>
      </c>
      <c r="S64" s="5">
        <v>1.3536206581842201</v>
      </c>
      <c r="U64" s="2" t="s">
        <v>129</v>
      </c>
      <c r="V64" s="7">
        <v>1051</v>
      </c>
      <c r="W64" s="2" t="s">
        <v>106</v>
      </c>
      <c r="X64" s="2">
        <v>5.5</v>
      </c>
      <c r="Y64" s="2">
        <v>6.9444444444444438</v>
      </c>
      <c r="Z64" s="2">
        <v>11.270905371018479</v>
      </c>
      <c r="AA64" s="2">
        <v>11.270905371018479</v>
      </c>
      <c r="AB64" s="2">
        <f t="shared" si="0"/>
        <v>-0.19207254212288749</v>
      </c>
      <c r="AC64" s="2">
        <v>11.228194256059629</v>
      </c>
      <c r="AD64" s="5">
        <v>-0.21082272158982285</v>
      </c>
    </row>
    <row r="65" spans="1:30" x14ac:dyDescent="0.2">
      <c r="A65" s="9" t="s">
        <v>89</v>
      </c>
      <c r="B65" s="6">
        <v>2217</v>
      </c>
      <c r="C65" s="16" t="s">
        <v>87</v>
      </c>
      <c r="D65" s="6">
        <v>13.5</v>
      </c>
      <c r="E65" s="17">
        <v>13.78</v>
      </c>
      <c r="F65" s="9">
        <v>4.03</v>
      </c>
      <c r="G65" s="5">
        <f t="shared" si="1"/>
        <v>4.67</v>
      </c>
      <c r="I65" s="5">
        <v>12.343284000000001</v>
      </c>
      <c r="J65" s="5">
        <v>0.412570058542093</v>
      </c>
      <c r="K65" s="5">
        <v>-0.56217703772882499</v>
      </c>
      <c r="L65" s="5">
        <v>1.3365542334137399</v>
      </c>
      <c r="M65" s="5">
        <v>-1.41325016014002</v>
      </c>
      <c r="N65" s="5">
        <v>2.1762981974967999</v>
      </c>
      <c r="O65" s="5">
        <v>0.77698383699857299</v>
      </c>
      <c r="P65" s="5">
        <v>0.52293213786067805</v>
      </c>
      <c r="Q65" s="5">
        <v>1.04028397786658</v>
      </c>
      <c r="R65" s="5">
        <v>0.29129990119959898</v>
      </c>
      <c r="S65" s="5">
        <v>1.25312818564029</v>
      </c>
      <c r="U65" s="2" t="s">
        <v>111</v>
      </c>
      <c r="V65" s="7">
        <v>1228</v>
      </c>
      <c r="W65" s="2" t="s">
        <v>106</v>
      </c>
      <c r="X65" s="2">
        <v>6.5</v>
      </c>
      <c r="Y65" s="2">
        <v>6.9707815924032133</v>
      </c>
      <c r="Z65" s="2">
        <v>12.5</v>
      </c>
      <c r="AA65" s="2">
        <v>12.5</v>
      </c>
      <c r="AB65" s="2">
        <f t="shared" si="0"/>
        <v>0.34750000000000014</v>
      </c>
      <c r="AC65" s="2">
        <v>11.305579061961046</v>
      </c>
      <c r="AD65" s="5">
        <v>-0.1768507917991009</v>
      </c>
    </row>
    <row r="66" spans="1:30" x14ac:dyDescent="0.2">
      <c r="A66" s="9" t="s">
        <v>89</v>
      </c>
      <c r="B66" s="6">
        <v>2217</v>
      </c>
      <c r="C66" s="16" t="s">
        <v>87</v>
      </c>
      <c r="D66" s="6">
        <v>14.5</v>
      </c>
      <c r="E66" s="17">
        <v>13.97</v>
      </c>
      <c r="F66" s="9">
        <v>4.04</v>
      </c>
      <c r="G66" s="5">
        <f t="shared" si="1"/>
        <v>4.68</v>
      </c>
      <c r="I66" s="5">
        <v>12.602976000000004</v>
      </c>
      <c r="J66" s="5">
        <v>0.82564339905727502</v>
      </c>
      <c r="K66" s="5">
        <v>-0.11604886155854099</v>
      </c>
      <c r="L66" s="5">
        <v>1.7835872385902201</v>
      </c>
      <c r="M66" s="5">
        <v>-1.00497991913127</v>
      </c>
      <c r="N66" s="5">
        <v>2.6412819154797398</v>
      </c>
      <c r="O66" s="5">
        <v>0.84883800139940402</v>
      </c>
      <c r="P66" s="5">
        <v>0.59768831138752798</v>
      </c>
      <c r="Q66" s="5">
        <v>1.1122255080890899</v>
      </c>
      <c r="R66" s="5">
        <v>0.35594426705790799</v>
      </c>
      <c r="S66" s="5">
        <v>1.3496147836441299</v>
      </c>
      <c r="U66" s="2" t="s">
        <v>111</v>
      </c>
      <c r="V66" s="7">
        <v>1228</v>
      </c>
      <c r="W66" s="2" t="s">
        <v>112</v>
      </c>
      <c r="X66" s="2">
        <v>6.5</v>
      </c>
      <c r="Y66" s="2">
        <v>6.9707815924032133</v>
      </c>
      <c r="Z66" s="2">
        <v>13.66</v>
      </c>
      <c r="AA66" s="2">
        <v>10.5182</v>
      </c>
      <c r="AB66" s="2">
        <f t="shared" si="0"/>
        <v>-0.52251019999999926</v>
      </c>
      <c r="AC66" s="2">
        <v>12.270940201790475</v>
      </c>
      <c r="AD66" s="5">
        <v>0.24694274858601872</v>
      </c>
    </row>
    <row r="67" spans="1:30" x14ac:dyDescent="0.2">
      <c r="A67" s="9" t="s">
        <v>90</v>
      </c>
      <c r="B67" s="6">
        <v>1031</v>
      </c>
      <c r="C67" s="16" t="s">
        <v>87</v>
      </c>
      <c r="D67" s="6">
        <v>21.5</v>
      </c>
      <c r="E67" s="17">
        <v>14.71</v>
      </c>
      <c r="F67" s="9">
        <v>3.95</v>
      </c>
      <c r="G67" s="5">
        <f t="shared" si="1"/>
        <v>4.59</v>
      </c>
      <c r="H67" s="5">
        <f>STDEV(3.825,4.077)</f>
        <v>0.17819090885900982</v>
      </c>
      <c r="I67" s="5">
        <v>12.896838000000001</v>
      </c>
      <c r="J67" s="5">
        <v>0.84057480297443998</v>
      </c>
      <c r="K67" s="5">
        <v>-0.108223724048342</v>
      </c>
      <c r="L67" s="5">
        <v>1.8006928062709</v>
      </c>
      <c r="M67" s="5">
        <v>-1.00870894980268</v>
      </c>
      <c r="N67" s="5">
        <v>2.7278948665465501</v>
      </c>
      <c r="O67" s="5">
        <v>0.85720498442613502</v>
      </c>
      <c r="P67" s="5">
        <v>0.62423211528787903</v>
      </c>
      <c r="Q67" s="5">
        <v>1.1204276413141401</v>
      </c>
      <c r="R67" s="5">
        <v>0.35198398135866199</v>
      </c>
      <c r="S67" s="5">
        <v>1.3970732718807599</v>
      </c>
      <c r="U67" s="2" t="s">
        <v>115</v>
      </c>
      <c r="V67" s="7">
        <v>2993</v>
      </c>
      <c r="W67" s="2" t="s">
        <v>106</v>
      </c>
      <c r="X67" s="2">
        <v>4.5</v>
      </c>
      <c r="Y67" s="2">
        <v>7.0754716981132075</v>
      </c>
      <c r="Z67" s="2">
        <v>10.433595637933898</v>
      </c>
      <c r="AA67" s="2">
        <v>10.433595637933898</v>
      </c>
      <c r="AB67" s="2">
        <f t="shared" ref="AB67:AB130" si="2">0.439*AA67-5.14</f>
        <v>-0.55965151494701804</v>
      </c>
      <c r="AC67" s="2">
        <v>12.369130593218364</v>
      </c>
      <c r="AD67" s="5">
        <v>0.29004833042286204</v>
      </c>
    </row>
    <row r="68" spans="1:30" x14ac:dyDescent="0.2">
      <c r="A68" s="9" t="s">
        <v>86</v>
      </c>
      <c r="B68" s="6">
        <v>1533</v>
      </c>
      <c r="C68" s="16" t="s">
        <v>87</v>
      </c>
      <c r="D68" s="6">
        <v>14.5</v>
      </c>
      <c r="E68" s="17">
        <v>15.87</v>
      </c>
      <c r="F68" s="9">
        <v>3.94</v>
      </c>
      <c r="G68" s="5">
        <f t="shared" ref="G68:G131" si="3">F68+0.64</f>
        <v>4.58</v>
      </c>
      <c r="H68" s="5">
        <f>STDEV(4.034,3.846)</f>
        <v>0.13293607486307074</v>
      </c>
      <c r="I68" s="5">
        <v>13.747508285714288</v>
      </c>
      <c r="J68" s="5">
        <v>1.4698063431711399</v>
      </c>
      <c r="K68" s="5">
        <v>0.394573947162071</v>
      </c>
      <c r="L68" s="5">
        <v>2.5521395029608702</v>
      </c>
      <c r="M68" s="5">
        <v>-0.61969584707942105</v>
      </c>
      <c r="N68" s="5">
        <v>3.45023190612214</v>
      </c>
      <c r="O68" s="5">
        <v>0.93080943537344096</v>
      </c>
      <c r="P68" s="5">
        <v>0.67734936881871599</v>
      </c>
      <c r="Q68" s="5">
        <v>1.1824597961839101</v>
      </c>
      <c r="R68" s="5">
        <v>0.42048576201319299</v>
      </c>
      <c r="S68" s="5">
        <v>1.43682589139727</v>
      </c>
      <c r="U68" s="2" t="s">
        <v>113</v>
      </c>
      <c r="V68" s="7">
        <v>2004</v>
      </c>
      <c r="W68" s="2" t="s">
        <v>112</v>
      </c>
      <c r="X68" s="2">
        <v>8.5</v>
      </c>
      <c r="Y68" s="2">
        <v>7.1790540540540544</v>
      </c>
      <c r="Z68" s="2">
        <v>21.6</v>
      </c>
      <c r="AA68" s="2">
        <v>16.632000000000001</v>
      </c>
      <c r="AB68" s="2">
        <f t="shared" si="2"/>
        <v>2.1614480000000009</v>
      </c>
      <c r="AC68" s="2">
        <v>12.031919850807324</v>
      </c>
      <c r="AD68" s="5">
        <v>0.14201281450441527</v>
      </c>
    </row>
    <row r="69" spans="1:30" x14ac:dyDescent="0.2">
      <c r="A69" s="9" t="s">
        <v>89</v>
      </c>
      <c r="B69" s="6">
        <v>2217</v>
      </c>
      <c r="C69" s="16" t="s">
        <v>87</v>
      </c>
      <c r="D69" s="6">
        <v>15.5</v>
      </c>
      <c r="E69" s="17">
        <v>15.95</v>
      </c>
      <c r="F69" s="9">
        <v>3.99</v>
      </c>
      <c r="G69" s="5">
        <f t="shared" si="3"/>
        <v>4.63</v>
      </c>
      <c r="I69" s="5">
        <v>13.755318571428573</v>
      </c>
      <c r="J69" s="5">
        <v>1.4170925130694001</v>
      </c>
      <c r="K69" s="5">
        <v>0.48002386853751</v>
      </c>
      <c r="L69" s="5">
        <v>2.4290643317641698</v>
      </c>
      <c r="M69" s="5">
        <v>-0.40545070476544098</v>
      </c>
      <c r="N69" s="5">
        <v>3.3889270888009699</v>
      </c>
      <c r="O69" s="5">
        <v>0.97484172466878205</v>
      </c>
      <c r="P69" s="5">
        <v>0.72811531082808501</v>
      </c>
      <c r="Q69" s="5">
        <v>1.2174774376844799</v>
      </c>
      <c r="R69" s="5">
        <v>0.46093097914453901</v>
      </c>
      <c r="S69" s="5">
        <v>1.4429449776633301</v>
      </c>
      <c r="U69" s="2" t="s">
        <v>118</v>
      </c>
      <c r="V69" s="7">
        <v>2654</v>
      </c>
      <c r="W69" s="2" t="s">
        <v>106</v>
      </c>
      <c r="X69" s="2">
        <v>10.5</v>
      </c>
      <c r="Y69" s="2">
        <v>7.3040883318412426</v>
      </c>
      <c r="Z69" s="2">
        <v>11.76185732815792</v>
      </c>
      <c r="AA69" s="2">
        <v>11.76185732815792</v>
      </c>
      <c r="AB69" s="2">
        <f t="shared" si="2"/>
        <v>2.3455367061327337E-2</v>
      </c>
      <c r="AC69" s="2">
        <v>11.617049143890496</v>
      </c>
      <c r="AD69" s="5">
        <v>-4.0115425832071949E-2</v>
      </c>
    </row>
    <row r="70" spans="1:30" x14ac:dyDescent="0.2">
      <c r="A70" s="9" t="s">
        <v>97</v>
      </c>
      <c r="B70" s="6">
        <v>1400</v>
      </c>
      <c r="C70" s="16" t="s">
        <v>96</v>
      </c>
      <c r="D70" s="6">
        <v>17.75</v>
      </c>
      <c r="E70" s="17">
        <v>17.09</v>
      </c>
      <c r="F70" s="9">
        <v>3.81</v>
      </c>
      <c r="G70" s="5">
        <f t="shared" si="3"/>
        <v>4.45</v>
      </c>
      <c r="H70" s="9"/>
      <c r="I70" s="5">
        <v>15.995677333333326</v>
      </c>
      <c r="J70" s="5">
        <v>1.9030995352767499</v>
      </c>
      <c r="K70" s="5">
        <v>0.89887546855297995</v>
      </c>
      <c r="L70" s="5">
        <v>2.9121801096165898</v>
      </c>
      <c r="M70" s="5">
        <v>-8.2241418567350705E-2</v>
      </c>
      <c r="N70" s="5">
        <v>3.8937436396162002</v>
      </c>
      <c r="O70" s="5">
        <v>1.0001456177675201</v>
      </c>
      <c r="P70" s="5">
        <v>0.73470318192319695</v>
      </c>
      <c r="Q70" s="5">
        <v>1.2643234702298201</v>
      </c>
      <c r="R70" s="5">
        <v>0.453152306788285</v>
      </c>
      <c r="S70" s="5">
        <v>1.5421781181438801</v>
      </c>
      <c r="U70" s="2" t="s">
        <v>122</v>
      </c>
      <c r="V70" s="7">
        <v>1031</v>
      </c>
      <c r="W70" s="2" t="s">
        <v>106</v>
      </c>
      <c r="X70" s="2">
        <v>7.5</v>
      </c>
      <c r="Y70" s="2">
        <v>7.3105087969567268</v>
      </c>
      <c r="Z70" s="2">
        <v>10.813946287944793</v>
      </c>
      <c r="AA70" s="2">
        <v>10.813946287944793</v>
      </c>
      <c r="AB70" s="2">
        <f t="shared" si="2"/>
        <v>-0.39267757959223548</v>
      </c>
      <c r="AC70" s="2">
        <v>11.721750016303716</v>
      </c>
      <c r="AD70" s="5">
        <v>5.8482571573312825E-3</v>
      </c>
    </row>
    <row r="71" spans="1:30" x14ac:dyDescent="0.2">
      <c r="A71" s="9" t="s">
        <v>89</v>
      </c>
      <c r="B71" s="6">
        <v>2217</v>
      </c>
      <c r="C71" s="16" t="s">
        <v>87</v>
      </c>
      <c r="D71" s="6">
        <v>16.5</v>
      </c>
      <c r="E71" s="17">
        <v>19.71</v>
      </c>
      <c r="F71" s="9">
        <v>3.99</v>
      </c>
      <c r="G71" s="5">
        <f t="shared" si="3"/>
        <v>4.63</v>
      </c>
      <c r="I71" s="5">
        <v>14.319259166666676</v>
      </c>
      <c r="J71" s="5">
        <v>2.1219827982858601</v>
      </c>
      <c r="K71" s="5">
        <v>1.13301273737952</v>
      </c>
      <c r="L71" s="5">
        <v>3.1007741402298699</v>
      </c>
      <c r="M71" s="5">
        <v>0.157395786010462</v>
      </c>
      <c r="N71" s="5">
        <v>3.9581303314790799</v>
      </c>
      <c r="O71" s="5">
        <v>0.98507288237519197</v>
      </c>
      <c r="P71" s="5">
        <v>0.71805338894271997</v>
      </c>
      <c r="Q71" s="5">
        <v>1.2474429315639599</v>
      </c>
      <c r="R71" s="5">
        <v>0.42473781957166801</v>
      </c>
      <c r="S71" s="5">
        <v>1.5399608519402399</v>
      </c>
      <c r="U71" s="2" t="s">
        <v>122</v>
      </c>
      <c r="V71" s="7">
        <v>1031</v>
      </c>
      <c r="W71" s="2" t="s">
        <v>112</v>
      </c>
      <c r="X71" s="2">
        <v>7.5</v>
      </c>
      <c r="Y71" s="2">
        <v>7.3105087969567268</v>
      </c>
      <c r="Z71" s="2">
        <v>10.966034370669954</v>
      </c>
      <c r="AA71" s="2">
        <v>8.4438464654158647</v>
      </c>
      <c r="AB71" s="2">
        <f t="shared" si="2"/>
        <v>-1.4331514016824349</v>
      </c>
      <c r="AC71" s="2">
        <v>10.301172856423127</v>
      </c>
      <c r="AD71" s="5">
        <v>-0.61778511603024722</v>
      </c>
    </row>
    <row r="72" spans="1:30" x14ac:dyDescent="0.2">
      <c r="A72" s="9" t="s">
        <v>88</v>
      </c>
      <c r="B72" s="6">
        <v>2598</v>
      </c>
      <c r="C72" s="16" t="s">
        <v>87</v>
      </c>
      <c r="D72" s="6">
        <v>28.5</v>
      </c>
      <c r="E72" s="17">
        <v>21.91</v>
      </c>
      <c r="F72" s="9">
        <v>3.93</v>
      </c>
      <c r="G72" s="5">
        <f t="shared" si="3"/>
        <v>4.57</v>
      </c>
      <c r="I72" s="5">
        <v>16.085002545454557</v>
      </c>
      <c r="J72" s="5">
        <v>2.10659092076666</v>
      </c>
      <c r="K72" s="5">
        <v>1.18373121436974</v>
      </c>
      <c r="L72" s="5">
        <v>3.0683219920890101</v>
      </c>
      <c r="M72" s="5">
        <v>0.25985914271201099</v>
      </c>
      <c r="N72" s="5">
        <v>4.0411225487440596</v>
      </c>
      <c r="O72" s="5">
        <v>1.1310899230540901</v>
      </c>
      <c r="P72" s="5">
        <v>0.82599086288097801</v>
      </c>
      <c r="Q72" s="5">
        <v>1.4142878214172401</v>
      </c>
      <c r="R72" s="5">
        <v>0.53417547792932696</v>
      </c>
      <c r="S72" s="5">
        <v>1.69624671712804</v>
      </c>
      <c r="U72" s="2" t="s">
        <v>111</v>
      </c>
      <c r="V72" s="7">
        <v>1228</v>
      </c>
      <c r="W72" s="2" t="s">
        <v>112</v>
      </c>
      <c r="X72" s="2">
        <v>7.5</v>
      </c>
      <c r="Y72" s="2">
        <v>7.7012417823228629</v>
      </c>
      <c r="Z72" s="2">
        <v>14.23</v>
      </c>
      <c r="AA72" s="2">
        <v>10.957100000000001</v>
      </c>
      <c r="AB72" s="2">
        <f t="shared" si="2"/>
        <v>-0.32983309999999921</v>
      </c>
      <c r="AC72" s="2">
        <v>10.121937504375845</v>
      </c>
      <c r="AD72" s="5">
        <v>-0.69646943557900354</v>
      </c>
    </row>
    <row r="73" spans="1:30" x14ac:dyDescent="0.2">
      <c r="A73" s="9" t="s">
        <v>98</v>
      </c>
      <c r="B73" s="6">
        <v>1470</v>
      </c>
      <c r="C73" s="16" t="s">
        <v>99</v>
      </c>
      <c r="D73" s="6">
        <v>2.5</v>
      </c>
      <c r="E73" s="17">
        <v>22.47</v>
      </c>
      <c r="F73" s="9">
        <v>3.67</v>
      </c>
      <c r="G73" s="5">
        <f t="shared" si="3"/>
        <v>4.3099999999999996</v>
      </c>
      <c r="H73" s="9"/>
      <c r="I73" s="5">
        <v>16.699234181818188</v>
      </c>
      <c r="J73" s="5">
        <v>0.98266681772814202</v>
      </c>
      <c r="K73" s="5">
        <v>-0.139576625023559</v>
      </c>
      <c r="L73" s="5">
        <v>2.2503108655165098</v>
      </c>
      <c r="M73" s="5">
        <v>-1.21646447620008</v>
      </c>
      <c r="N73" s="5">
        <v>3.4868005705109302</v>
      </c>
      <c r="O73" s="5">
        <v>0.81764553311698296</v>
      </c>
      <c r="P73" s="5">
        <v>0.47777087142128599</v>
      </c>
      <c r="Q73" s="5">
        <v>1.2412501798975699</v>
      </c>
      <c r="R73" s="5">
        <v>0.17247169126314901</v>
      </c>
      <c r="S73" s="5">
        <v>1.6038232250615201</v>
      </c>
      <c r="U73" s="2" t="s">
        <v>118</v>
      </c>
      <c r="V73" s="7">
        <v>2654</v>
      </c>
      <c r="W73" s="2" t="s">
        <v>106</v>
      </c>
      <c r="X73" s="2">
        <v>11.5</v>
      </c>
      <c r="Y73" s="2">
        <v>7.730400306944623</v>
      </c>
      <c r="Z73" s="2">
        <v>9.5291142005970659</v>
      </c>
      <c r="AA73" s="2">
        <v>9.5291142005970659</v>
      </c>
      <c r="AB73" s="2">
        <f t="shared" si="2"/>
        <v>-0.95671886593788802</v>
      </c>
      <c r="AC73" s="2">
        <v>10.674088781253884</v>
      </c>
      <c r="AD73" s="5">
        <v>-0.45407502502954422</v>
      </c>
    </row>
    <row r="74" spans="1:30" x14ac:dyDescent="0.2">
      <c r="A74" s="9" t="s">
        <v>89</v>
      </c>
      <c r="B74" s="6">
        <v>2217</v>
      </c>
      <c r="C74" s="16" t="s">
        <v>87</v>
      </c>
      <c r="D74" s="6">
        <v>17.5</v>
      </c>
      <c r="E74" s="17">
        <v>23.47</v>
      </c>
      <c r="F74" s="9">
        <v>4.0199999999999996</v>
      </c>
      <c r="G74" s="5">
        <f t="shared" si="3"/>
        <v>4.6599999999999993</v>
      </c>
      <c r="I74" s="5">
        <v>16.564092571428567</v>
      </c>
      <c r="J74" s="5">
        <v>0.58913893777417203</v>
      </c>
      <c r="K74" s="5">
        <v>-0.35780062346652403</v>
      </c>
      <c r="L74" s="5">
        <v>1.5271380754124699</v>
      </c>
      <c r="M74" s="5">
        <v>-1.34593803046552</v>
      </c>
      <c r="N74" s="5">
        <v>2.4410922931338601</v>
      </c>
      <c r="O74" s="5">
        <v>0.88267785319940095</v>
      </c>
      <c r="P74" s="5">
        <v>0.52099282806717295</v>
      </c>
      <c r="Q74" s="5">
        <v>1.25201610820428</v>
      </c>
      <c r="R74" s="5">
        <v>0.21410267936003499</v>
      </c>
      <c r="S74" s="5">
        <v>1.53521562608585</v>
      </c>
      <c r="U74" s="2" t="s">
        <v>122</v>
      </c>
      <c r="V74" s="7">
        <v>1031</v>
      </c>
      <c r="W74" s="2" t="s">
        <v>106</v>
      </c>
      <c r="X74" s="2">
        <v>8.5</v>
      </c>
      <c r="Y74" s="2">
        <v>7.7860199714693286</v>
      </c>
      <c r="Z74" s="2">
        <v>10.865680567921499</v>
      </c>
      <c r="AA74" s="2">
        <v>10.865680567921499</v>
      </c>
      <c r="AB74" s="2">
        <f t="shared" si="2"/>
        <v>-0.36996623068246137</v>
      </c>
      <c r="AC74" s="2">
        <v>11.644230008595681</v>
      </c>
      <c r="AD74" s="5">
        <v>-2.8183026226495933E-2</v>
      </c>
    </row>
    <row r="75" spans="1:30" x14ac:dyDescent="0.2">
      <c r="A75" s="9" t="s">
        <v>97</v>
      </c>
      <c r="B75" s="6">
        <v>1400</v>
      </c>
      <c r="C75" s="16" t="s">
        <v>100</v>
      </c>
      <c r="D75" s="6">
        <v>28.25</v>
      </c>
      <c r="E75" s="17">
        <v>24.8</v>
      </c>
      <c r="F75" s="9">
        <v>3.83</v>
      </c>
      <c r="G75" s="5">
        <f t="shared" si="3"/>
        <v>4.47</v>
      </c>
      <c r="H75" s="9"/>
      <c r="I75" s="5">
        <v>12.962900000000001</v>
      </c>
      <c r="J75" s="5">
        <v>0.52054617561431005</v>
      </c>
      <c r="K75" s="5">
        <v>-0.413066159577539</v>
      </c>
      <c r="L75" s="5">
        <v>1.4266060239348199</v>
      </c>
      <c r="M75" s="5">
        <v>-1.33133522366218</v>
      </c>
      <c r="N75" s="5">
        <v>2.4083158851252402</v>
      </c>
      <c r="O75" s="5">
        <v>0.761871636855876</v>
      </c>
      <c r="P75" s="5">
        <v>0.472231648881073</v>
      </c>
      <c r="Q75" s="5">
        <v>1.1131363405621</v>
      </c>
      <c r="R75" s="5">
        <v>0.208272913207008</v>
      </c>
      <c r="S75" s="5">
        <v>1.4320321364631501</v>
      </c>
      <c r="U75" s="2" t="s">
        <v>116</v>
      </c>
      <c r="V75" s="7">
        <v>3040</v>
      </c>
      <c r="W75" s="2" t="s">
        <v>106</v>
      </c>
      <c r="X75" s="2">
        <v>4.5</v>
      </c>
      <c r="Y75" s="2">
        <v>7.8260869565217401</v>
      </c>
      <c r="Z75" s="2">
        <v>13.574702672334992</v>
      </c>
      <c r="AA75" s="2">
        <v>13.574702672334992</v>
      </c>
      <c r="AB75" s="2">
        <f t="shared" si="2"/>
        <v>0.81929447315506199</v>
      </c>
      <c r="AC75" s="2">
        <v>12.248103734919146</v>
      </c>
      <c r="AD75" s="5">
        <v>0.23691753962950557</v>
      </c>
    </row>
    <row r="76" spans="1:30" x14ac:dyDescent="0.2">
      <c r="A76" s="9" t="s">
        <v>88</v>
      </c>
      <c r="B76" s="6">
        <v>2598</v>
      </c>
      <c r="C76" s="16" t="s">
        <v>87</v>
      </c>
      <c r="D76" s="6">
        <v>29.5</v>
      </c>
      <c r="E76" s="17">
        <v>27.32</v>
      </c>
      <c r="F76" s="9">
        <v>4.26</v>
      </c>
      <c r="G76" s="5">
        <f t="shared" si="3"/>
        <v>4.8999999999999995</v>
      </c>
      <c r="I76" s="5">
        <v>13.400276000000003</v>
      </c>
      <c r="J76" s="5">
        <v>0.36766966460370998</v>
      </c>
      <c r="K76" s="5">
        <v>-0.35631582792782901</v>
      </c>
      <c r="L76" s="5">
        <v>1.4705518797988499</v>
      </c>
      <c r="M76" s="5">
        <v>-0.85329418481152797</v>
      </c>
      <c r="N76" s="5">
        <v>2.5452156760193798</v>
      </c>
      <c r="O76" s="5">
        <v>0.67341514733710395</v>
      </c>
      <c r="P76" s="5">
        <v>0.48113268128048498</v>
      </c>
      <c r="Q76" s="5">
        <v>0.98214597867674303</v>
      </c>
      <c r="R76" s="5">
        <v>0.20408459653223801</v>
      </c>
      <c r="S76" s="5">
        <v>1.34636503309547</v>
      </c>
      <c r="U76" s="2" t="s">
        <v>130</v>
      </c>
      <c r="V76" s="7">
        <v>1674</v>
      </c>
      <c r="W76" s="2" t="s">
        <v>106</v>
      </c>
      <c r="X76" s="2">
        <v>0.5</v>
      </c>
      <c r="Y76" s="2">
        <v>7.9642120765832107</v>
      </c>
      <c r="Z76" s="2">
        <v>13.29455260212484</v>
      </c>
      <c r="AA76" s="2">
        <v>13.29455260212484</v>
      </c>
      <c r="AB76" s="2">
        <f t="shared" si="2"/>
        <v>0.69630859233280518</v>
      </c>
      <c r="AC76" s="2">
        <v>13.645580894799735</v>
      </c>
      <c r="AD76" s="5">
        <v>0.85041001281708439</v>
      </c>
    </row>
    <row r="77" spans="1:30" x14ac:dyDescent="0.2">
      <c r="A77" s="9" t="s">
        <v>86</v>
      </c>
      <c r="B77" s="6">
        <v>1533</v>
      </c>
      <c r="C77" s="16" t="s">
        <v>87</v>
      </c>
      <c r="D77" s="6">
        <v>17.5</v>
      </c>
      <c r="E77" s="17">
        <v>28.75</v>
      </c>
      <c r="F77" s="9">
        <v>3.96</v>
      </c>
      <c r="G77" s="5">
        <f t="shared" si="3"/>
        <v>4.5999999999999996</v>
      </c>
      <c r="H77" s="5"/>
      <c r="I77" s="5">
        <v>12.649674999999998</v>
      </c>
      <c r="J77" s="5">
        <v>1.1068491378647001</v>
      </c>
      <c r="K77" s="5">
        <v>3.98855317061695E-2</v>
      </c>
      <c r="L77" s="5">
        <v>2.1283422379028298</v>
      </c>
      <c r="M77" s="5">
        <v>-0.87025757661784198</v>
      </c>
      <c r="N77" s="5">
        <v>3.0737450998845</v>
      </c>
      <c r="O77" s="5">
        <v>0.96964869420969702</v>
      </c>
      <c r="P77" s="5">
        <v>0.61147136844392402</v>
      </c>
      <c r="Q77" s="5">
        <v>1.2685865188812899</v>
      </c>
      <c r="R77" s="5">
        <v>0.30368492578462603</v>
      </c>
      <c r="S77" s="5">
        <v>1.5468931359461999</v>
      </c>
      <c r="U77" s="2" t="s">
        <v>130</v>
      </c>
      <c r="V77" s="7">
        <v>1674</v>
      </c>
      <c r="W77" s="2" t="s">
        <v>112</v>
      </c>
      <c r="X77" s="2">
        <v>0.5</v>
      </c>
      <c r="Y77" s="2">
        <v>7.9642120765832107</v>
      </c>
      <c r="Z77" s="2">
        <v>18.1512579631394</v>
      </c>
      <c r="AA77" s="2">
        <v>13.976468631617339</v>
      </c>
      <c r="AB77" s="2">
        <f t="shared" si="2"/>
        <v>0.99566972928001185</v>
      </c>
      <c r="AC77" s="2">
        <v>13.950014870768456</v>
      </c>
      <c r="AD77" s="5">
        <v>0.98405652826735235</v>
      </c>
    </row>
    <row r="78" spans="1:30" x14ac:dyDescent="0.2">
      <c r="A78" s="9" t="s">
        <v>95</v>
      </c>
      <c r="B78" s="6">
        <v>2627</v>
      </c>
      <c r="C78" s="16" t="s">
        <v>96</v>
      </c>
      <c r="D78" s="6">
        <v>20.5</v>
      </c>
      <c r="E78" s="17">
        <v>28.77</v>
      </c>
      <c r="F78" s="9">
        <v>3.83</v>
      </c>
      <c r="G78" s="5">
        <f t="shared" si="3"/>
        <v>4.47</v>
      </c>
      <c r="H78" s="9"/>
      <c r="I78" s="5">
        <v>12.692956999999998</v>
      </c>
      <c r="J78" s="5">
        <v>1.56087377908308</v>
      </c>
      <c r="K78" s="5">
        <v>0.60904812619457704</v>
      </c>
      <c r="L78" s="5">
        <v>2.4550669911159799</v>
      </c>
      <c r="M78" s="5">
        <v>-0.34186217885519699</v>
      </c>
      <c r="N78" s="5">
        <v>3.3858322449004601</v>
      </c>
      <c r="O78" s="5">
        <v>1.0909241915691299</v>
      </c>
      <c r="P78" s="5">
        <v>0.83639703630312601</v>
      </c>
      <c r="Q78" s="5">
        <v>1.3347985414958199</v>
      </c>
      <c r="R78" s="5">
        <v>0.58995146135489895</v>
      </c>
      <c r="S78" s="5">
        <v>1.58612206172862</v>
      </c>
      <c r="U78" s="2" t="s">
        <v>113</v>
      </c>
      <c r="V78" s="7">
        <v>2004</v>
      </c>
      <c r="W78" s="2" t="s">
        <v>112</v>
      </c>
      <c r="X78" s="2">
        <v>9.5</v>
      </c>
      <c r="Y78" s="2">
        <v>8.0236486486486491</v>
      </c>
      <c r="Z78" s="2">
        <v>21.45</v>
      </c>
      <c r="AA78" s="2">
        <v>16.516500000000001</v>
      </c>
      <c r="AB78" s="2">
        <f t="shared" si="2"/>
        <v>2.1107435000000008</v>
      </c>
      <c r="AC78" s="2">
        <v>13.667885691706473</v>
      </c>
      <c r="AD78" s="5">
        <v>0.86020181865914225</v>
      </c>
    </row>
    <row r="79" spans="1:30" x14ac:dyDescent="0.2">
      <c r="A79" s="9" t="s">
        <v>88</v>
      </c>
      <c r="B79" s="6">
        <v>2598</v>
      </c>
      <c r="C79" s="16" t="s">
        <v>87</v>
      </c>
      <c r="D79" s="6">
        <v>30.5</v>
      </c>
      <c r="E79" s="17">
        <v>30.3</v>
      </c>
      <c r="F79" s="9">
        <v>4.08</v>
      </c>
      <c r="G79" s="5">
        <f t="shared" si="3"/>
        <v>4.72</v>
      </c>
      <c r="I79" s="5">
        <v>14.792893333333327</v>
      </c>
      <c r="J79" s="5">
        <v>1.6234560817388299</v>
      </c>
      <c r="K79" s="5">
        <v>0.65972170920464002</v>
      </c>
      <c r="L79" s="5">
        <v>2.5872833628993401</v>
      </c>
      <c r="M79" s="5">
        <v>-0.16500047614496299</v>
      </c>
      <c r="N79" s="5">
        <v>3.5107991105154501</v>
      </c>
      <c r="O79" s="5">
        <v>1.03344716308722</v>
      </c>
      <c r="P79" s="5">
        <v>0.76294893689348298</v>
      </c>
      <c r="Q79" s="5">
        <v>1.3063091927944199</v>
      </c>
      <c r="R79" s="5">
        <v>0.50668094333171798</v>
      </c>
      <c r="S79" s="5">
        <v>1.5564922708803799</v>
      </c>
      <c r="U79" s="2" t="s">
        <v>120</v>
      </c>
      <c r="V79" s="7">
        <v>1051</v>
      </c>
      <c r="W79" s="2" t="s">
        <v>131</v>
      </c>
      <c r="X79" s="2">
        <v>6.5</v>
      </c>
      <c r="Y79" s="2">
        <v>8.2070707070707059</v>
      </c>
      <c r="Z79" s="2">
        <v>12.387850447765118</v>
      </c>
      <c r="AA79" s="2">
        <v>12.387850447765118</v>
      </c>
      <c r="AB79" s="2">
        <f t="shared" si="2"/>
        <v>0.29826634656888729</v>
      </c>
      <c r="AC79" s="2">
        <v>13.149108418183109</v>
      </c>
      <c r="AD79" s="5">
        <v>0.63245859558238582</v>
      </c>
    </row>
    <row r="80" spans="1:30" x14ac:dyDescent="0.2">
      <c r="A80" s="9" t="s">
        <v>89</v>
      </c>
      <c r="B80" s="6">
        <v>2217</v>
      </c>
      <c r="C80" s="16" t="s">
        <v>87</v>
      </c>
      <c r="D80" s="6">
        <v>19.5</v>
      </c>
      <c r="E80" s="17">
        <v>31</v>
      </c>
      <c r="F80" s="9">
        <v>4.01</v>
      </c>
      <c r="G80" s="5">
        <f t="shared" si="3"/>
        <v>4.6499999999999995</v>
      </c>
      <c r="I80" s="5">
        <v>15.409472000000001</v>
      </c>
      <c r="J80" s="5">
        <v>0.38254165415347702</v>
      </c>
      <c r="K80" s="5">
        <v>-0.684722582476468</v>
      </c>
      <c r="L80" s="5">
        <v>1.55635164232094</v>
      </c>
      <c r="M80" s="5">
        <v>-1.5607151895126901</v>
      </c>
      <c r="N80" s="5">
        <v>2.77989536354819</v>
      </c>
      <c r="O80" s="5">
        <v>0.97118543733361296</v>
      </c>
      <c r="P80" s="5">
        <v>0.70262908307621796</v>
      </c>
      <c r="Q80" s="5">
        <v>1.25781073357549</v>
      </c>
      <c r="R80" s="5">
        <v>0.43488177587024501</v>
      </c>
      <c r="S80" s="5">
        <v>1.5010713254188599</v>
      </c>
      <c r="U80" s="2" t="s">
        <v>120</v>
      </c>
      <c r="V80" s="7">
        <v>1051</v>
      </c>
      <c r="W80" s="2" t="s">
        <v>112</v>
      </c>
      <c r="X80" s="2">
        <v>6.5</v>
      </c>
      <c r="Y80" s="2">
        <v>8.2070707070707059</v>
      </c>
      <c r="Z80" s="2">
        <v>15.797476333798791</v>
      </c>
      <c r="AA80" s="2">
        <v>12.164056777025069</v>
      </c>
      <c r="AB80" s="2">
        <f t="shared" si="2"/>
        <v>0.20002092511400527</v>
      </c>
      <c r="AC80" s="2">
        <v>12.542154691859645</v>
      </c>
      <c r="AD80" s="5">
        <v>0.36600590972638436</v>
      </c>
    </row>
    <row r="81" spans="1:30" x14ac:dyDescent="0.2">
      <c r="A81" s="9" t="s">
        <v>95</v>
      </c>
      <c r="B81" s="6">
        <v>2627</v>
      </c>
      <c r="C81" s="16" t="s">
        <v>96</v>
      </c>
      <c r="D81" s="6">
        <v>22.5</v>
      </c>
      <c r="E81" s="17">
        <v>31.58</v>
      </c>
      <c r="F81" s="9">
        <v>3.9</v>
      </c>
      <c r="G81" s="5">
        <f t="shared" si="3"/>
        <v>4.54</v>
      </c>
      <c r="H81" s="9"/>
      <c r="I81" s="5">
        <v>15.338854000000001</v>
      </c>
      <c r="J81" s="5">
        <v>8.2217461294406199E-2</v>
      </c>
      <c r="K81" s="5">
        <v>-0.81781407184013399</v>
      </c>
      <c r="L81" s="5">
        <v>1.09684121447631</v>
      </c>
      <c r="M81" s="5">
        <v>-1.57424428447752</v>
      </c>
      <c r="N81" s="5">
        <v>1.9270902458111501</v>
      </c>
      <c r="O81" s="5">
        <v>0.967296924710491</v>
      </c>
      <c r="P81" s="5">
        <v>0.67894898132827097</v>
      </c>
      <c r="Q81" s="5">
        <v>1.23264820564896</v>
      </c>
      <c r="R81" s="5">
        <v>0.445088088632206</v>
      </c>
      <c r="S81" s="5">
        <v>1.4652908654260901</v>
      </c>
      <c r="U81" s="2" t="s">
        <v>122</v>
      </c>
      <c r="V81" s="7">
        <v>1031</v>
      </c>
      <c r="W81" s="2" t="s">
        <v>106</v>
      </c>
      <c r="X81" s="2">
        <v>9.5</v>
      </c>
      <c r="Y81" s="2">
        <v>8.2615311459819285</v>
      </c>
      <c r="Z81" s="2">
        <v>10.700666234508033</v>
      </c>
      <c r="AA81" s="2">
        <v>10.700666234508033</v>
      </c>
      <c r="AB81" s="2">
        <f t="shared" si="2"/>
        <v>-0.44240752305097342</v>
      </c>
      <c r="AC81" s="2">
        <v>14.789676233119001</v>
      </c>
      <c r="AD81" s="5">
        <v>1.3526678663392424</v>
      </c>
    </row>
    <row r="82" spans="1:30" x14ac:dyDescent="0.2">
      <c r="A82" s="9" t="s">
        <v>86</v>
      </c>
      <c r="B82" s="6">
        <v>1533</v>
      </c>
      <c r="C82" s="16" t="s">
        <v>87</v>
      </c>
      <c r="D82" s="6">
        <v>18.5</v>
      </c>
      <c r="E82" s="17">
        <v>33.409999999999997</v>
      </c>
      <c r="F82" s="9">
        <v>4.18</v>
      </c>
      <c r="G82" s="5">
        <f t="shared" si="3"/>
        <v>4.8199999999999994</v>
      </c>
      <c r="H82" s="5"/>
      <c r="I82" s="5">
        <v>11.769227999999993</v>
      </c>
      <c r="J82" s="5">
        <v>0.97189708843052103</v>
      </c>
      <c r="K82" s="5">
        <v>-0.203028130055529</v>
      </c>
      <c r="L82" s="5">
        <v>2.0547587776958398</v>
      </c>
      <c r="M82" s="5">
        <v>-1.33278505511135</v>
      </c>
      <c r="N82" s="5">
        <v>3.0034558950914798</v>
      </c>
      <c r="O82" s="5">
        <v>1.05088999047218</v>
      </c>
      <c r="P82" s="5">
        <v>0.76708271550407603</v>
      </c>
      <c r="Q82" s="5">
        <v>1.3267447999481401</v>
      </c>
      <c r="R82" s="5">
        <v>0.48860487476118702</v>
      </c>
      <c r="S82" s="5">
        <v>1.53726070027115</v>
      </c>
      <c r="U82" s="2" t="s">
        <v>111</v>
      </c>
      <c r="V82" s="7">
        <v>1228</v>
      </c>
      <c r="W82" s="2" t="s">
        <v>112</v>
      </c>
      <c r="X82" s="2">
        <v>8.5</v>
      </c>
      <c r="Y82" s="2">
        <v>8.4317019722425126</v>
      </c>
      <c r="Z82" s="2">
        <v>14.21</v>
      </c>
      <c r="AA82" s="2">
        <v>10.941700000000001</v>
      </c>
      <c r="AB82" s="2">
        <f t="shared" si="2"/>
        <v>-0.336593699999999</v>
      </c>
      <c r="AC82" s="2">
        <v>14.557434916297922</v>
      </c>
      <c r="AD82" s="5">
        <v>1.2507139282547879</v>
      </c>
    </row>
    <row r="83" spans="1:30" x14ac:dyDescent="0.2">
      <c r="A83" s="9" t="s">
        <v>89</v>
      </c>
      <c r="B83" s="6">
        <v>2217</v>
      </c>
      <c r="C83" s="16" t="s">
        <v>87</v>
      </c>
      <c r="D83" s="6">
        <v>20.5</v>
      </c>
      <c r="E83" s="17">
        <v>33.58</v>
      </c>
      <c r="F83" s="9">
        <v>4.32</v>
      </c>
      <c r="G83" s="5">
        <f t="shared" si="3"/>
        <v>4.96</v>
      </c>
      <c r="I83" s="5">
        <v>12.199314399999999</v>
      </c>
      <c r="J83" s="5">
        <v>1.32406846932553</v>
      </c>
      <c r="K83" s="5">
        <v>0.36069151257145798</v>
      </c>
      <c r="L83" s="5">
        <v>2.2148845933122399</v>
      </c>
      <c r="M83" s="5">
        <v>-0.66715216105945696</v>
      </c>
      <c r="N83" s="5">
        <v>3.0505644050451699</v>
      </c>
      <c r="O83" s="5">
        <v>0.95824297265095604</v>
      </c>
      <c r="P83" s="5">
        <v>0.66620375439775503</v>
      </c>
      <c r="Q83" s="5">
        <v>1.2675997001725099</v>
      </c>
      <c r="R83" s="5">
        <v>0.37871743696439297</v>
      </c>
      <c r="S83" s="5">
        <v>1.51660328960624</v>
      </c>
      <c r="U83" s="2" t="s">
        <v>132</v>
      </c>
      <c r="V83" s="7">
        <v>765</v>
      </c>
      <c r="W83" s="2" t="s">
        <v>107</v>
      </c>
      <c r="X83" s="2">
        <v>2</v>
      </c>
      <c r="Y83" s="2">
        <v>8.4989000000000008</v>
      </c>
      <c r="Z83" s="2">
        <v>27.7541077062968</v>
      </c>
      <c r="AA83" s="2">
        <v>27.7541077062968</v>
      </c>
      <c r="AB83" s="2">
        <f t="shared" si="2"/>
        <v>7.0440532830642963</v>
      </c>
      <c r="AC83" s="2">
        <v>14.2454273985875</v>
      </c>
      <c r="AD83" s="5">
        <v>1.1137426279799127</v>
      </c>
    </row>
    <row r="84" spans="1:30" x14ac:dyDescent="0.2">
      <c r="A84" s="9" t="s">
        <v>89</v>
      </c>
      <c r="B84" s="6">
        <v>2217</v>
      </c>
      <c r="C84" s="16" t="s">
        <v>87</v>
      </c>
      <c r="D84" s="6">
        <v>21.5</v>
      </c>
      <c r="E84" s="17">
        <v>34.979999999999997</v>
      </c>
      <c r="F84" s="9">
        <v>4.0599999999999996</v>
      </c>
      <c r="G84" s="5">
        <f t="shared" si="3"/>
        <v>4.6999999999999993</v>
      </c>
      <c r="I84" s="5">
        <v>15.095522181818186</v>
      </c>
      <c r="J84" s="5">
        <v>1.2771254358908399</v>
      </c>
      <c r="K84" s="5">
        <v>0.27836128015655198</v>
      </c>
      <c r="L84" s="5">
        <v>2.2208172505373698</v>
      </c>
      <c r="M84" s="5">
        <v>-0.74155376739046397</v>
      </c>
      <c r="N84" s="5">
        <v>3.0342467789883898</v>
      </c>
      <c r="O84" s="5">
        <v>0.96513668115257201</v>
      </c>
      <c r="P84" s="5">
        <v>0.663166466383735</v>
      </c>
      <c r="Q84" s="5">
        <v>1.26293277924556</v>
      </c>
      <c r="R84" s="5">
        <v>0.35232724954119499</v>
      </c>
      <c r="S84" s="5">
        <v>1.5084678909412499</v>
      </c>
      <c r="U84" s="2" t="s">
        <v>115</v>
      </c>
      <c r="V84" s="7">
        <v>2993</v>
      </c>
      <c r="W84" s="2" t="s">
        <v>106</v>
      </c>
      <c r="X84" s="2">
        <v>5.5</v>
      </c>
      <c r="Y84" s="2">
        <v>8.6477987421383649</v>
      </c>
      <c r="Z84" s="2">
        <v>11.226643863659703</v>
      </c>
      <c r="AA84" s="2">
        <v>11.226643863659703</v>
      </c>
      <c r="AB84" s="2">
        <f t="shared" si="2"/>
        <v>-0.21150334385338976</v>
      </c>
      <c r="AC84" s="2">
        <v>14.526987153113428</v>
      </c>
      <c r="AD84" s="5">
        <v>1.2373473602167948</v>
      </c>
    </row>
    <row r="85" spans="1:30" x14ac:dyDescent="0.2">
      <c r="A85" s="9" t="s">
        <v>98</v>
      </c>
      <c r="B85" s="6">
        <v>1470</v>
      </c>
      <c r="C85" s="16" t="s">
        <v>96</v>
      </c>
      <c r="D85" s="6">
        <v>17.5</v>
      </c>
      <c r="E85" s="17">
        <v>36.06</v>
      </c>
      <c r="F85" s="9">
        <v>3.78</v>
      </c>
      <c r="G85" s="5">
        <f t="shared" si="3"/>
        <v>4.42</v>
      </c>
      <c r="H85" s="9"/>
      <c r="I85" s="5">
        <v>14.503739200000002</v>
      </c>
      <c r="J85" s="5">
        <v>1.43698336813573</v>
      </c>
      <c r="K85" s="5">
        <v>0.438254921511186</v>
      </c>
      <c r="L85" s="5">
        <v>2.3472788963817899</v>
      </c>
      <c r="M85" s="5">
        <v>-0.49494457783569901</v>
      </c>
      <c r="N85" s="5">
        <v>3.3592476610238302</v>
      </c>
      <c r="O85" s="5">
        <v>1.04781965604242</v>
      </c>
      <c r="P85" s="5">
        <v>0.72488812919442103</v>
      </c>
      <c r="Q85" s="5">
        <v>1.3219285820167399</v>
      </c>
      <c r="R85" s="5">
        <v>0.39409220566533198</v>
      </c>
      <c r="S85" s="5">
        <v>1.59571198896388</v>
      </c>
      <c r="U85" s="2" t="s">
        <v>122</v>
      </c>
      <c r="V85" s="7">
        <v>1031</v>
      </c>
      <c r="W85" s="2" t="s">
        <v>106</v>
      </c>
      <c r="X85" s="2">
        <v>10.5</v>
      </c>
      <c r="Y85" s="2">
        <v>8.7370423204945293</v>
      </c>
      <c r="Z85" s="2">
        <v>10.604019188472968</v>
      </c>
      <c r="AA85" s="2">
        <v>10.604019188472968</v>
      </c>
      <c r="AB85" s="2">
        <f t="shared" si="2"/>
        <v>-0.48483557626036689</v>
      </c>
      <c r="AC85" s="2">
        <v>14.711914860593165</v>
      </c>
      <c r="AD85" s="5">
        <v>1.3185306238003998</v>
      </c>
    </row>
    <row r="86" spans="1:30" x14ac:dyDescent="0.2">
      <c r="A86" s="9" t="s">
        <v>89</v>
      </c>
      <c r="B86" s="6">
        <v>2217</v>
      </c>
      <c r="C86" s="16" t="s">
        <v>87</v>
      </c>
      <c r="D86" s="6">
        <v>22.5</v>
      </c>
      <c r="E86" s="17">
        <v>36.380000000000003</v>
      </c>
      <c r="F86" s="9">
        <v>4.07</v>
      </c>
      <c r="G86" s="5">
        <f t="shared" si="3"/>
        <v>4.71</v>
      </c>
      <c r="I86" s="5">
        <v>14.425376000000023</v>
      </c>
      <c r="J86" s="5">
        <v>1.38064942249209</v>
      </c>
      <c r="K86" s="5">
        <v>0.38440213491697001</v>
      </c>
      <c r="L86" s="5">
        <v>2.2778973999989902</v>
      </c>
      <c r="M86" s="5">
        <v>-0.56505633283729995</v>
      </c>
      <c r="N86" s="5">
        <v>3.1479390723742302</v>
      </c>
      <c r="O86" s="5">
        <v>0.86595187171518495</v>
      </c>
      <c r="P86" s="5">
        <v>0.35950731724151402</v>
      </c>
      <c r="Q86" s="5">
        <v>1.22470694047939</v>
      </c>
      <c r="R86" s="5">
        <v>-0.45787303422411402</v>
      </c>
      <c r="S86" s="5">
        <v>1.52353135131277</v>
      </c>
      <c r="U86" s="2" t="s">
        <v>127</v>
      </c>
      <c r="V86" s="7">
        <v>3047</v>
      </c>
      <c r="W86" s="2" t="s">
        <v>106</v>
      </c>
      <c r="X86" s="2">
        <v>10.5</v>
      </c>
      <c r="Y86" s="2">
        <v>8.7370423204945293</v>
      </c>
      <c r="Z86" s="2">
        <v>12.10846500713766</v>
      </c>
      <c r="AA86" s="2">
        <v>12.10846500713766</v>
      </c>
      <c r="AB86" s="2">
        <f t="shared" si="2"/>
        <v>0.17561613813343335</v>
      </c>
      <c r="AC86" s="2">
        <v>12.900213319333806</v>
      </c>
      <c r="AD86" s="5">
        <v>0.5231936471875418</v>
      </c>
    </row>
    <row r="87" spans="1:30" x14ac:dyDescent="0.2">
      <c r="A87" s="9" t="s">
        <v>97</v>
      </c>
      <c r="B87" s="6">
        <v>1400</v>
      </c>
      <c r="C87" s="16" t="s">
        <v>96</v>
      </c>
      <c r="D87" s="6">
        <v>44.75</v>
      </c>
      <c r="E87" s="17">
        <v>36.909999999999997</v>
      </c>
      <c r="F87" s="9">
        <v>4.05</v>
      </c>
      <c r="G87" s="5">
        <f t="shared" si="3"/>
        <v>4.6899999999999995</v>
      </c>
      <c r="H87" s="9"/>
      <c r="I87" s="5">
        <v>15.466422000000001</v>
      </c>
      <c r="J87" s="5">
        <v>1.26389475701986</v>
      </c>
      <c r="K87" s="5">
        <v>0.33264579717019499</v>
      </c>
      <c r="L87" s="5">
        <v>2.1793258864270699</v>
      </c>
      <c r="M87" s="5">
        <v>-0.60279872333746198</v>
      </c>
      <c r="N87" s="5">
        <v>3.0461513472638599</v>
      </c>
      <c r="O87" s="5">
        <v>0.79783060725919497</v>
      </c>
      <c r="P87" s="5">
        <v>-8.2192996629674497E-2</v>
      </c>
      <c r="Q87" s="5">
        <v>1.19005362619377</v>
      </c>
      <c r="R87" s="5">
        <v>-0.52891524561387904</v>
      </c>
      <c r="S87" s="5">
        <v>1.49855059289695</v>
      </c>
      <c r="U87" s="2" t="s">
        <v>114</v>
      </c>
      <c r="V87" s="7">
        <v>1990</v>
      </c>
      <c r="W87" s="2" t="s">
        <v>112</v>
      </c>
      <c r="X87" s="2">
        <v>9.5</v>
      </c>
      <c r="Y87" s="2">
        <v>8.82653535259686</v>
      </c>
      <c r="Z87" s="2">
        <v>15.410829269349</v>
      </c>
      <c r="AA87" s="2">
        <v>11.8663385373987</v>
      </c>
      <c r="AB87" s="2">
        <f t="shared" si="2"/>
        <v>6.9322617918030183E-2</v>
      </c>
      <c r="AC87" s="2">
        <v>13.642117588435685</v>
      </c>
      <c r="AD87" s="5">
        <v>0.8488896213232664</v>
      </c>
    </row>
    <row r="88" spans="1:30" x14ac:dyDescent="0.2">
      <c r="A88" s="9" t="s">
        <v>91</v>
      </c>
      <c r="B88" s="6">
        <v>765</v>
      </c>
      <c r="C88" s="16" t="s">
        <v>92</v>
      </c>
      <c r="D88" s="6">
        <v>49.5</v>
      </c>
      <c r="E88" s="17">
        <v>37.450000000000003</v>
      </c>
      <c r="F88" s="9">
        <v>3.83</v>
      </c>
      <c r="G88" s="5">
        <f t="shared" si="3"/>
        <v>4.47</v>
      </c>
      <c r="H88" s="9"/>
      <c r="I88" s="5">
        <v>14.6742475</v>
      </c>
      <c r="J88" s="5">
        <v>1.2630275992026201</v>
      </c>
      <c r="K88" s="5">
        <v>0.35221272432490403</v>
      </c>
      <c r="L88" s="5">
        <v>2.2117280718246901</v>
      </c>
      <c r="M88" s="5">
        <v>-0.41840940775442198</v>
      </c>
      <c r="N88" s="5">
        <v>3.11837241229621</v>
      </c>
      <c r="O88" s="5">
        <v>0.81743573019267701</v>
      </c>
      <c r="P88" s="5">
        <v>-0.103314018456149</v>
      </c>
      <c r="Q88" s="5">
        <v>1.2227814358076201</v>
      </c>
      <c r="R88" s="5">
        <v>-0.51193150520654795</v>
      </c>
      <c r="S88" s="5">
        <v>1.5248178305048401</v>
      </c>
      <c r="U88" s="2" t="s">
        <v>113</v>
      </c>
      <c r="V88" s="7">
        <v>2004</v>
      </c>
      <c r="W88" s="2" t="s">
        <v>112</v>
      </c>
      <c r="X88" s="2">
        <v>10.5</v>
      </c>
      <c r="Y88" s="2">
        <v>8.8682432432432439</v>
      </c>
      <c r="Z88" s="2">
        <v>24.28</v>
      </c>
      <c r="AA88" s="2">
        <v>18.695600000000002</v>
      </c>
      <c r="AB88" s="2">
        <f t="shared" si="2"/>
        <v>3.0673684000000021</v>
      </c>
      <c r="AC88" s="2">
        <v>13.64773159792089</v>
      </c>
      <c r="AD88" s="5">
        <v>0.85135417148727122</v>
      </c>
    </row>
    <row r="89" spans="1:30" x14ac:dyDescent="0.2">
      <c r="A89" s="9" t="s">
        <v>89</v>
      </c>
      <c r="B89" s="6">
        <v>2217</v>
      </c>
      <c r="C89" s="16" t="s">
        <v>87</v>
      </c>
      <c r="D89" s="6">
        <v>23.5</v>
      </c>
      <c r="E89" s="17">
        <v>37.78</v>
      </c>
      <c r="F89" s="9">
        <v>3.75</v>
      </c>
      <c r="G89" s="5">
        <f t="shared" si="3"/>
        <v>4.3899999999999997</v>
      </c>
      <c r="I89" s="5">
        <v>14.142904000000001</v>
      </c>
      <c r="J89" s="5">
        <v>1.2691322215265299</v>
      </c>
      <c r="K89" s="5">
        <v>0.34918469433997101</v>
      </c>
      <c r="L89" s="5">
        <v>2.2226739060062601</v>
      </c>
      <c r="M89" s="5">
        <v>-0.56456855910097803</v>
      </c>
      <c r="N89" s="5">
        <v>3.2005764199308602</v>
      </c>
      <c r="O89" s="5">
        <v>0.85921716856335295</v>
      </c>
      <c r="P89" s="5">
        <v>-0.14401957966255699</v>
      </c>
      <c r="Q89" s="5">
        <v>1.2459442717857501</v>
      </c>
      <c r="R89" s="5">
        <v>-0.55947697373458305</v>
      </c>
      <c r="S89" s="5">
        <v>1.5499197731154699</v>
      </c>
      <c r="U89" s="2" t="s">
        <v>126</v>
      </c>
      <c r="V89" s="7">
        <v>1230</v>
      </c>
      <c r="W89" s="2" t="s">
        <v>106</v>
      </c>
      <c r="X89" s="2">
        <v>9.5</v>
      </c>
      <c r="Y89" s="2">
        <v>9.1621621621621614</v>
      </c>
      <c r="Z89" s="2">
        <v>14.936165209169097</v>
      </c>
      <c r="AA89" s="2">
        <v>14.936165209169097</v>
      </c>
      <c r="AB89" s="2">
        <f t="shared" si="2"/>
        <v>1.4169765268252341</v>
      </c>
      <c r="AC89" s="2">
        <v>13.435549951912559</v>
      </c>
      <c r="AD89" s="5">
        <v>0.75820642888961398</v>
      </c>
    </row>
    <row r="90" spans="1:30" x14ac:dyDescent="0.2">
      <c r="A90" s="9" t="s">
        <v>98</v>
      </c>
      <c r="B90" s="6">
        <v>1470</v>
      </c>
      <c r="C90" s="16" t="s">
        <v>99</v>
      </c>
      <c r="D90" s="6">
        <v>19.5</v>
      </c>
      <c r="E90" s="17">
        <v>37.869999999999997</v>
      </c>
      <c r="F90" s="9">
        <v>2.8</v>
      </c>
      <c r="G90" s="5">
        <f t="shared" si="3"/>
        <v>3.44</v>
      </c>
      <c r="H90" s="9"/>
      <c r="I90" s="5">
        <v>14.265916000000001</v>
      </c>
      <c r="J90" s="5">
        <v>1.28266226395786</v>
      </c>
      <c r="K90" s="5">
        <v>0.34022020137811698</v>
      </c>
      <c r="L90" s="5">
        <v>2.2639610406372999</v>
      </c>
      <c r="M90" s="5">
        <v>-0.52232906215545105</v>
      </c>
      <c r="N90" s="5">
        <v>3.3213278361498402</v>
      </c>
      <c r="O90" s="5">
        <v>0.88233531666061304</v>
      </c>
      <c r="P90" s="5">
        <v>-0.109397143756418</v>
      </c>
      <c r="Q90" s="5">
        <v>1.2538157951115301</v>
      </c>
      <c r="R90" s="5">
        <v>-0.46798064151179902</v>
      </c>
      <c r="S90" s="5">
        <v>1.5626890901542301</v>
      </c>
      <c r="U90" s="2" t="s">
        <v>122</v>
      </c>
      <c r="V90" s="7">
        <v>1031</v>
      </c>
      <c r="W90" s="2" t="s">
        <v>106</v>
      </c>
      <c r="X90" s="2">
        <v>11.5</v>
      </c>
      <c r="Y90" s="2">
        <v>9.2125534950071319</v>
      </c>
      <c r="Z90" s="2">
        <v>10.632089235898993</v>
      </c>
      <c r="AA90" s="2">
        <v>10.632089235898993</v>
      </c>
      <c r="AB90" s="2">
        <f t="shared" si="2"/>
        <v>-0.4725128254403419</v>
      </c>
      <c r="AC90" s="2">
        <v>13.099827740507653</v>
      </c>
      <c r="AD90" s="5">
        <v>0.61082437808286016</v>
      </c>
    </row>
    <row r="91" spans="1:30" x14ac:dyDescent="0.2">
      <c r="A91" s="9" t="s">
        <v>97</v>
      </c>
      <c r="B91" s="6">
        <v>1400</v>
      </c>
      <c r="C91" s="16" t="s">
        <v>96</v>
      </c>
      <c r="D91" s="6">
        <v>46.25</v>
      </c>
      <c r="E91" s="17">
        <v>38.020000000000003</v>
      </c>
      <c r="F91" s="9">
        <v>4.13</v>
      </c>
      <c r="G91" s="5">
        <f t="shared" si="3"/>
        <v>4.7699999999999996</v>
      </c>
      <c r="H91" s="9"/>
      <c r="I91" s="5">
        <v>14.678234000000023</v>
      </c>
      <c r="J91" s="5">
        <v>1.21842852390324</v>
      </c>
      <c r="K91" s="5">
        <v>0.29622847185947199</v>
      </c>
      <c r="L91" s="5">
        <v>2.1972008557996201</v>
      </c>
      <c r="M91" s="5">
        <v>-0.60502485740813705</v>
      </c>
      <c r="N91" s="5">
        <v>3.0936090342117302</v>
      </c>
      <c r="O91" s="5">
        <v>0.77801647945061603</v>
      </c>
      <c r="P91" s="5">
        <v>-1.98764104142693E-2</v>
      </c>
      <c r="Q91" s="5">
        <v>1.2419198531906399</v>
      </c>
      <c r="R91" s="5">
        <v>-0.43824147622312198</v>
      </c>
      <c r="S91" s="5">
        <v>1.5542555700492999</v>
      </c>
      <c r="U91" s="2" t="s">
        <v>122</v>
      </c>
      <c r="V91" s="7">
        <v>1031</v>
      </c>
      <c r="W91" s="2" t="s">
        <v>112</v>
      </c>
      <c r="X91" s="2">
        <v>11.5</v>
      </c>
      <c r="Y91" s="2">
        <v>9.2125534950071319</v>
      </c>
      <c r="Z91" s="2">
        <v>14.347476333890921</v>
      </c>
      <c r="AA91" s="2">
        <v>11.047556777096009</v>
      </c>
      <c r="AB91" s="2">
        <f t="shared" si="2"/>
        <v>-0.29012257485485193</v>
      </c>
      <c r="AC91" s="2">
        <v>11.622842075083048</v>
      </c>
      <c r="AD91" s="5">
        <v>-3.7572329038542129E-2</v>
      </c>
    </row>
    <row r="92" spans="1:30" x14ac:dyDescent="0.2">
      <c r="A92" s="9" t="s">
        <v>86</v>
      </c>
      <c r="B92" s="6">
        <v>1533</v>
      </c>
      <c r="C92" s="16" t="s">
        <v>87</v>
      </c>
      <c r="D92" s="6">
        <v>19.5</v>
      </c>
      <c r="E92" s="17">
        <v>38.07</v>
      </c>
      <c r="F92" s="9">
        <v>4.05</v>
      </c>
      <c r="G92" s="5">
        <f t="shared" si="3"/>
        <v>4.6899999999999995</v>
      </c>
      <c r="H92" s="5"/>
      <c r="I92" s="5">
        <v>15.264819000000001</v>
      </c>
      <c r="J92" s="5">
        <v>1.2227886562097201</v>
      </c>
      <c r="K92" s="5">
        <v>0.24728722303200801</v>
      </c>
      <c r="L92" s="5">
        <v>2.1875365059232101</v>
      </c>
      <c r="M92" s="5">
        <v>-0.71972390296865696</v>
      </c>
      <c r="N92" s="5">
        <v>3.0700715812840702</v>
      </c>
      <c r="O92" s="5">
        <v>0.789132403494063</v>
      </c>
      <c r="P92" s="5">
        <v>5.2136517569207501E-2</v>
      </c>
      <c r="Q92" s="5">
        <v>1.2062527934009999</v>
      </c>
      <c r="R92" s="5">
        <v>-0.28121749298742199</v>
      </c>
      <c r="S92" s="5">
        <v>1.4537808203428999</v>
      </c>
      <c r="U92" s="2" t="s">
        <v>118</v>
      </c>
      <c r="V92" s="7">
        <v>2654</v>
      </c>
      <c r="W92" s="2" t="s">
        <v>106</v>
      </c>
      <c r="X92" s="2">
        <v>15.5</v>
      </c>
      <c r="Y92" s="2">
        <v>9.4356482073581454</v>
      </c>
      <c r="Z92" s="2">
        <v>10.187727480374157</v>
      </c>
      <c r="AA92" s="2">
        <v>10.187727480374157</v>
      </c>
      <c r="AB92" s="2">
        <f t="shared" si="2"/>
        <v>-0.66758763611574512</v>
      </c>
      <c r="AC92" s="2">
        <v>10.86807660428479</v>
      </c>
      <c r="AD92" s="5">
        <v>-0.36891437071897659</v>
      </c>
    </row>
    <row r="93" spans="1:30" x14ac:dyDescent="0.2">
      <c r="A93" s="9" t="s">
        <v>98</v>
      </c>
      <c r="B93" s="6">
        <v>1470</v>
      </c>
      <c r="C93" s="16" t="s">
        <v>99</v>
      </c>
      <c r="D93" s="6">
        <v>20.5</v>
      </c>
      <c r="E93" s="17">
        <v>38.770000000000003</v>
      </c>
      <c r="F93" s="9">
        <v>3.21</v>
      </c>
      <c r="G93" s="5">
        <f t="shared" si="3"/>
        <v>3.85</v>
      </c>
      <c r="H93" s="9"/>
      <c r="I93" s="5">
        <v>13.965979333333319</v>
      </c>
      <c r="J93" s="5">
        <v>1.38158191607004</v>
      </c>
      <c r="K93" s="5">
        <v>0.28975756147722498</v>
      </c>
      <c r="L93" s="5">
        <v>2.4392081682375499</v>
      </c>
      <c r="M93" s="5">
        <v>-0.77783502005982796</v>
      </c>
      <c r="N93" s="5">
        <v>3.37273276337192</v>
      </c>
      <c r="O93" s="5">
        <v>0.84277050636472906</v>
      </c>
      <c r="P93" s="5">
        <v>0.493067418698524</v>
      </c>
      <c r="Q93" s="5">
        <v>1.16353007271409</v>
      </c>
      <c r="R93" s="5">
        <v>8.8467743406058105E-2</v>
      </c>
      <c r="S93" s="5">
        <v>1.44026633910436</v>
      </c>
      <c r="U93" s="2" t="s">
        <v>116</v>
      </c>
      <c r="V93" s="7">
        <v>3040</v>
      </c>
      <c r="W93" s="2" t="s">
        <v>106</v>
      </c>
      <c r="X93" s="2">
        <v>5.5</v>
      </c>
      <c r="Y93" s="2">
        <v>9.5652173913043494</v>
      </c>
      <c r="Z93" s="2">
        <v>11.310671672876989</v>
      </c>
      <c r="AA93" s="2">
        <v>11.310671672876989</v>
      </c>
      <c r="AB93" s="2">
        <f t="shared" si="2"/>
        <v>-0.17461513560700137</v>
      </c>
      <c r="AC93" s="2">
        <v>10.688152454013178</v>
      </c>
      <c r="AD93" s="5">
        <v>-0.44790107268821444</v>
      </c>
    </row>
    <row r="94" spans="1:30" x14ac:dyDescent="0.2">
      <c r="A94" s="9" t="s">
        <v>89</v>
      </c>
      <c r="B94" s="6">
        <v>2217</v>
      </c>
      <c r="C94" s="16" t="s">
        <v>87</v>
      </c>
      <c r="D94" s="6">
        <v>24.5</v>
      </c>
      <c r="E94" s="17">
        <v>39.18</v>
      </c>
      <c r="F94" s="9">
        <v>4.03</v>
      </c>
      <c r="G94" s="5">
        <f t="shared" si="3"/>
        <v>4.67</v>
      </c>
      <c r="I94" s="5">
        <v>14.586658400000001</v>
      </c>
      <c r="J94" s="5">
        <v>1.5541513689574</v>
      </c>
      <c r="K94" s="5">
        <v>0.260299604704608</v>
      </c>
      <c r="L94" s="5">
        <v>2.5236709934319199</v>
      </c>
      <c r="M94" s="5">
        <v>-1.1122928367210601</v>
      </c>
      <c r="N94" s="5">
        <v>3.4368913272901702</v>
      </c>
      <c r="O94" s="5">
        <v>0.81364619449284803</v>
      </c>
      <c r="P94" s="5">
        <v>0.49914634788521201</v>
      </c>
      <c r="Q94" s="5">
        <v>1.1285091264229301</v>
      </c>
      <c r="R94" s="5">
        <v>0.16660944037240699</v>
      </c>
      <c r="S94" s="5">
        <v>1.4355221057732199</v>
      </c>
      <c r="U94" s="2" t="s">
        <v>122</v>
      </c>
      <c r="V94" s="7">
        <v>1031</v>
      </c>
      <c r="W94" s="2" t="s">
        <v>106</v>
      </c>
      <c r="X94" s="2">
        <v>12.5</v>
      </c>
      <c r="Y94" s="2">
        <v>9.6880646695197328</v>
      </c>
      <c r="Z94" s="2">
        <v>11.1623378551778</v>
      </c>
      <c r="AA94" s="2">
        <v>11.1623378551778</v>
      </c>
      <c r="AB94" s="2">
        <f t="shared" si="2"/>
        <v>-0.2397336815769453</v>
      </c>
      <c r="AC94" s="2">
        <v>11.196741098593975</v>
      </c>
      <c r="AD94" s="5">
        <v>-0.22463065771724455</v>
      </c>
    </row>
    <row r="95" spans="1:30" x14ac:dyDescent="0.2">
      <c r="A95" s="9" t="s">
        <v>95</v>
      </c>
      <c r="B95" s="6">
        <v>2627</v>
      </c>
      <c r="C95" s="16" t="s">
        <v>100</v>
      </c>
      <c r="D95" s="6">
        <v>28.5</v>
      </c>
      <c r="E95" s="17">
        <v>40</v>
      </c>
      <c r="F95" s="9">
        <v>3.54</v>
      </c>
      <c r="G95" s="5">
        <f t="shared" si="3"/>
        <v>4.18</v>
      </c>
      <c r="H95" s="9"/>
      <c r="I95" s="5">
        <v>15.571210000000001</v>
      </c>
      <c r="J95" s="5">
        <v>0.78577241975751799</v>
      </c>
      <c r="K95" s="5">
        <v>-0.23347363970889401</v>
      </c>
      <c r="L95" s="5">
        <v>1.9778621780598999</v>
      </c>
      <c r="M95" s="5">
        <v>-1.2398356831521</v>
      </c>
      <c r="N95" s="5">
        <v>2.9903746322627698</v>
      </c>
      <c r="O95" s="5">
        <v>0.87759983424633103</v>
      </c>
      <c r="P95" s="5">
        <v>0.52782371228787595</v>
      </c>
      <c r="Q95" s="5">
        <v>1.20283543286326</v>
      </c>
      <c r="R95" s="5">
        <v>0.231680769182075</v>
      </c>
      <c r="S95" s="5">
        <v>1.4779384952058101</v>
      </c>
      <c r="U95" s="2" t="s">
        <v>122</v>
      </c>
      <c r="V95" s="7">
        <v>1031</v>
      </c>
      <c r="W95" s="2" t="s">
        <v>112</v>
      </c>
      <c r="X95" s="2">
        <v>12.5</v>
      </c>
      <c r="Y95" s="2">
        <v>9.6880646695197328</v>
      </c>
      <c r="Z95" s="2">
        <v>12.639569460442768</v>
      </c>
      <c r="AA95" s="2">
        <v>9.7324684845409326</v>
      </c>
      <c r="AB95" s="2">
        <f t="shared" si="2"/>
        <v>-0.86744633528653026</v>
      </c>
      <c r="AC95" s="2">
        <v>11.667856440139994</v>
      </c>
      <c r="AD95" s="5">
        <v>-1.7811022778542629E-2</v>
      </c>
    </row>
    <row r="96" spans="1:30" x14ac:dyDescent="0.2">
      <c r="A96" s="9" t="s">
        <v>89</v>
      </c>
      <c r="B96" s="6">
        <v>2217</v>
      </c>
      <c r="C96" s="16" t="s">
        <v>87</v>
      </c>
      <c r="D96" s="6">
        <v>25.5</v>
      </c>
      <c r="E96" s="17">
        <v>40.130000000000003</v>
      </c>
      <c r="F96" s="9">
        <v>3.81</v>
      </c>
      <c r="G96" s="5">
        <f t="shared" si="3"/>
        <v>4.45</v>
      </c>
      <c r="I96" s="5">
        <v>15.817234000000001</v>
      </c>
      <c r="J96" s="5">
        <v>0.53687869402104904</v>
      </c>
      <c r="K96" s="5">
        <v>-0.343548764327613</v>
      </c>
      <c r="L96" s="5">
        <v>2.1247733011929899</v>
      </c>
      <c r="M96" s="5">
        <v>-1.1641434465842999</v>
      </c>
      <c r="N96" s="5">
        <v>3.2363845191776499</v>
      </c>
      <c r="O96" s="5">
        <v>0.88297205573510096</v>
      </c>
      <c r="P96" s="5">
        <v>0.51341018949232398</v>
      </c>
      <c r="Q96" s="5">
        <v>1.2316984208714601</v>
      </c>
      <c r="R96" s="5">
        <v>0.25503847998693202</v>
      </c>
      <c r="S96" s="5">
        <v>1.6035929212104301</v>
      </c>
      <c r="U96" s="2" t="s">
        <v>113</v>
      </c>
      <c r="V96" s="7">
        <v>2004</v>
      </c>
      <c r="W96" s="2" t="s">
        <v>112</v>
      </c>
      <c r="X96" s="2">
        <v>11.5</v>
      </c>
      <c r="Y96" s="2">
        <v>9.7128378378378386</v>
      </c>
      <c r="Z96" s="2">
        <v>17.649999999999999</v>
      </c>
      <c r="AA96" s="2">
        <v>13.590499999999999</v>
      </c>
      <c r="AB96" s="2">
        <f t="shared" si="2"/>
        <v>0.82622950000000017</v>
      </c>
      <c r="AC96" s="2">
        <v>11.606771590924428</v>
      </c>
      <c r="AD96" s="5">
        <v>-4.4627271584175787E-2</v>
      </c>
    </row>
    <row r="97" spans="1:30" x14ac:dyDescent="0.2">
      <c r="A97" s="9" t="s">
        <v>86</v>
      </c>
      <c r="B97" s="6">
        <v>1533</v>
      </c>
      <c r="C97" s="16" t="s">
        <v>87</v>
      </c>
      <c r="D97" s="6">
        <v>20.5</v>
      </c>
      <c r="E97" s="17">
        <v>40.61</v>
      </c>
      <c r="F97" s="9">
        <v>4.3499999999999996</v>
      </c>
      <c r="G97" s="5">
        <f t="shared" si="3"/>
        <v>4.9899999999999993</v>
      </c>
      <c r="H97" s="5"/>
      <c r="I97" s="5">
        <v>12.593864000000012</v>
      </c>
      <c r="J97" s="5">
        <v>0.76306446314568699</v>
      </c>
      <c r="K97" s="5">
        <v>-0.234967704717509</v>
      </c>
      <c r="L97" s="5">
        <v>1.7832074071575501</v>
      </c>
      <c r="M97" s="5">
        <v>-1.32432982247999</v>
      </c>
      <c r="N97" s="5">
        <v>2.7333443021289199</v>
      </c>
      <c r="O97" s="5">
        <v>0.88560665203090805</v>
      </c>
      <c r="P97" s="5">
        <v>0.54494899379657902</v>
      </c>
      <c r="Q97" s="5">
        <v>1.21445227609426</v>
      </c>
      <c r="R97" s="5">
        <v>0.22909727528511301</v>
      </c>
      <c r="S97" s="5">
        <v>1.5144818701069001</v>
      </c>
      <c r="U97" s="2" t="s">
        <v>114</v>
      </c>
      <c r="V97" s="7">
        <v>1990</v>
      </c>
      <c r="W97" s="2" t="s">
        <v>106</v>
      </c>
      <c r="X97" s="2">
        <v>10.5</v>
      </c>
      <c r="Y97" s="2">
        <v>9.7556443370807386</v>
      </c>
      <c r="Z97" s="2">
        <v>12.543304188104255</v>
      </c>
      <c r="AA97" s="2">
        <v>12.543304188104255</v>
      </c>
      <c r="AB97" s="2">
        <f t="shared" si="2"/>
        <v>0.36651053857776805</v>
      </c>
      <c r="AC97" s="2">
        <v>11.521248456680127</v>
      </c>
      <c r="AD97" s="5">
        <v>-8.2171927517424415E-2</v>
      </c>
    </row>
    <row r="98" spans="1:30" x14ac:dyDescent="0.2">
      <c r="A98" s="9" t="s">
        <v>89</v>
      </c>
      <c r="B98" s="6">
        <v>2217</v>
      </c>
      <c r="C98" s="16" t="s">
        <v>87</v>
      </c>
      <c r="D98" s="6">
        <v>26.5</v>
      </c>
      <c r="E98" s="17">
        <v>40.619999999999997</v>
      </c>
      <c r="F98" s="9">
        <v>3.83</v>
      </c>
      <c r="G98" s="5">
        <f t="shared" si="3"/>
        <v>4.47</v>
      </c>
      <c r="I98" s="5">
        <v>12.543748000000022</v>
      </c>
      <c r="J98" s="5">
        <v>0.87778194477158</v>
      </c>
      <c r="K98" s="5">
        <v>-0.12618694638965899</v>
      </c>
      <c r="L98" s="5">
        <v>1.89126133915602</v>
      </c>
      <c r="M98" s="5">
        <v>-1.2699130526500699</v>
      </c>
      <c r="N98" s="5">
        <v>2.8821874257490099</v>
      </c>
      <c r="O98" s="5">
        <v>0.88997689692565296</v>
      </c>
      <c r="P98" s="5">
        <v>0.56233965218626303</v>
      </c>
      <c r="Q98" s="5">
        <v>1.2045562813776201</v>
      </c>
      <c r="R98" s="5">
        <v>0.22347327125386199</v>
      </c>
      <c r="S98" s="5">
        <v>1.5456225153959899</v>
      </c>
      <c r="U98" s="2" t="s">
        <v>114</v>
      </c>
      <c r="V98" s="7">
        <v>1990</v>
      </c>
      <c r="W98" s="2" t="s">
        <v>112</v>
      </c>
      <c r="X98" s="2">
        <v>10.5</v>
      </c>
      <c r="Y98" s="2">
        <v>9.7556443370807386</v>
      </c>
      <c r="Z98" s="2">
        <v>14.292529125713186</v>
      </c>
      <c r="AA98" s="2">
        <v>11.005247426799153</v>
      </c>
      <c r="AB98" s="2">
        <f t="shared" si="2"/>
        <v>-0.3086963796351716</v>
      </c>
      <c r="AC98" s="2">
        <v>11.749804904924343</v>
      </c>
      <c r="AD98" s="5">
        <v>1.8164353261786559E-2</v>
      </c>
    </row>
    <row r="99" spans="1:30" x14ac:dyDescent="0.2">
      <c r="A99" s="9" t="s">
        <v>86</v>
      </c>
      <c r="B99" s="6">
        <v>1533</v>
      </c>
      <c r="C99" s="16" t="s">
        <v>87</v>
      </c>
      <c r="D99" s="6">
        <v>21.5</v>
      </c>
      <c r="E99" s="17">
        <v>41.03</v>
      </c>
      <c r="F99" s="9">
        <v>4.18</v>
      </c>
      <c r="G99" s="5">
        <f t="shared" si="3"/>
        <v>4.8199999999999994</v>
      </c>
      <c r="H99" s="5"/>
      <c r="I99" s="5">
        <v>12.725988000000008</v>
      </c>
      <c r="J99" s="5">
        <v>0.88171058468527796</v>
      </c>
      <c r="K99" s="5">
        <v>5.0963216132929503E-3</v>
      </c>
      <c r="L99" s="5">
        <v>2.0185234570208501</v>
      </c>
      <c r="M99" s="5">
        <v>-1.10863876514166</v>
      </c>
      <c r="N99" s="5">
        <v>3.05761905588873</v>
      </c>
      <c r="O99" s="5">
        <v>0.88540326070673703</v>
      </c>
      <c r="P99" s="5">
        <v>0.56427899732640097</v>
      </c>
      <c r="Q99" s="5">
        <v>1.18625282491183</v>
      </c>
      <c r="R99" s="5">
        <v>0.183766449777508</v>
      </c>
      <c r="S99" s="5">
        <v>1.49302783983538</v>
      </c>
      <c r="U99" s="2" t="s">
        <v>122</v>
      </c>
      <c r="V99" s="7">
        <v>1031</v>
      </c>
      <c r="W99" s="2" t="s">
        <v>106</v>
      </c>
      <c r="X99" s="2">
        <v>13.5</v>
      </c>
      <c r="Y99" s="2">
        <v>10.163575844032334</v>
      </c>
      <c r="Z99" s="2">
        <v>10.734722183956301</v>
      </c>
      <c r="AA99" s="2">
        <v>10.734722183956301</v>
      </c>
      <c r="AB99" s="2">
        <f t="shared" si="2"/>
        <v>-0.427456961243184</v>
      </c>
      <c r="AC99" s="2">
        <v>12.562924904924341</v>
      </c>
      <c r="AD99" s="5">
        <v>0.37512403326178578</v>
      </c>
    </row>
    <row r="100" spans="1:30" x14ac:dyDescent="0.2">
      <c r="A100" s="9" t="s">
        <v>89</v>
      </c>
      <c r="B100" s="6">
        <v>2217</v>
      </c>
      <c r="C100" s="16" t="s">
        <v>87</v>
      </c>
      <c r="D100" s="6">
        <v>27.5</v>
      </c>
      <c r="E100" s="17">
        <v>41.12</v>
      </c>
      <c r="F100" s="9">
        <v>3.8</v>
      </c>
      <c r="G100" s="5">
        <f t="shared" si="3"/>
        <v>4.4399999999999995</v>
      </c>
      <c r="I100" s="5">
        <v>13.177031999999986</v>
      </c>
      <c r="J100" s="5">
        <v>1.1467415909435399</v>
      </c>
      <c r="K100" s="5">
        <v>0.13673225544911199</v>
      </c>
      <c r="L100" s="5">
        <v>2.1085805747870698</v>
      </c>
      <c r="M100" s="5">
        <v>-0.82677910021437095</v>
      </c>
      <c r="N100" s="5">
        <v>3.1731743181700498</v>
      </c>
      <c r="O100" s="5">
        <v>0.90914930055818899</v>
      </c>
      <c r="P100" s="5">
        <v>0.56571307986533603</v>
      </c>
      <c r="Q100" s="5">
        <v>1.2479367946179101</v>
      </c>
      <c r="R100" s="5">
        <v>0.25585483555536198</v>
      </c>
      <c r="S100" s="5">
        <v>1.56626958505183</v>
      </c>
      <c r="U100" s="2" t="s">
        <v>118</v>
      </c>
      <c r="V100" s="7">
        <v>2654</v>
      </c>
      <c r="W100" s="2" t="s">
        <v>106</v>
      </c>
      <c r="X100" s="2">
        <v>17.5</v>
      </c>
      <c r="Y100" s="2">
        <v>10.288272157564908</v>
      </c>
      <c r="Z100" s="2">
        <v>10.875250725761999</v>
      </c>
      <c r="AA100" s="2">
        <v>10.875250725761999</v>
      </c>
      <c r="AB100" s="2">
        <f t="shared" si="2"/>
        <v>-0.36576493139048161</v>
      </c>
      <c r="AC100" s="2">
        <v>12.465904067303489</v>
      </c>
      <c r="AD100" s="5">
        <v>0.33253188554623225</v>
      </c>
    </row>
    <row r="101" spans="1:30" x14ac:dyDescent="0.2">
      <c r="A101" s="9" t="s">
        <v>90</v>
      </c>
      <c r="B101" s="6">
        <v>1031</v>
      </c>
      <c r="C101" s="16" t="s">
        <v>87</v>
      </c>
      <c r="D101" s="6">
        <v>32.5</v>
      </c>
      <c r="E101" s="17">
        <v>41.15</v>
      </c>
      <c r="F101" s="9">
        <v>4.12</v>
      </c>
      <c r="G101" s="5">
        <f t="shared" si="3"/>
        <v>4.76</v>
      </c>
      <c r="H101" s="5"/>
      <c r="I101" s="5">
        <v>13.327379999999994</v>
      </c>
      <c r="J101" s="5">
        <v>1.18925277188045</v>
      </c>
      <c r="K101" s="5">
        <v>0.16624355568676899</v>
      </c>
      <c r="L101" s="5">
        <v>2.1688159298907199</v>
      </c>
      <c r="M101" s="5">
        <v>-0.776042313447321</v>
      </c>
      <c r="N101" s="5">
        <v>3.1340853276130298</v>
      </c>
      <c r="O101" s="5">
        <v>0.92788829350369695</v>
      </c>
      <c r="P101" s="5">
        <v>0.55569577648635404</v>
      </c>
      <c r="Q101" s="5">
        <v>1.27338899775679</v>
      </c>
      <c r="R101" s="5">
        <v>0.244651163226693</v>
      </c>
      <c r="S101" s="5">
        <v>1.55918255922608</v>
      </c>
      <c r="U101" s="2" t="s">
        <v>113</v>
      </c>
      <c r="V101" s="7">
        <v>2004</v>
      </c>
      <c r="W101" s="2" t="s">
        <v>112</v>
      </c>
      <c r="X101" s="2">
        <v>12.5</v>
      </c>
      <c r="Y101" s="2">
        <v>10.557432432432433</v>
      </c>
      <c r="Z101" s="2">
        <v>22.93</v>
      </c>
      <c r="AA101" s="2">
        <v>17.656099999999999</v>
      </c>
      <c r="AB101" s="2">
        <f t="shared" si="2"/>
        <v>2.6110278999999998</v>
      </c>
      <c r="AC101" s="2">
        <v>12.480016363618219</v>
      </c>
      <c r="AD101" s="5">
        <v>0.33872718362839827</v>
      </c>
    </row>
    <row r="102" spans="1:30" x14ac:dyDescent="0.2">
      <c r="A102" s="9" t="s">
        <v>86</v>
      </c>
      <c r="B102" s="6">
        <v>1533</v>
      </c>
      <c r="C102" s="16" t="s">
        <v>87</v>
      </c>
      <c r="D102" s="6">
        <v>22.5</v>
      </c>
      <c r="E102" s="17">
        <v>41.45</v>
      </c>
      <c r="F102" s="9">
        <v>3.95</v>
      </c>
      <c r="G102" s="5">
        <f t="shared" si="3"/>
        <v>4.59</v>
      </c>
      <c r="H102" s="5"/>
      <c r="I102" s="5">
        <v>14.830860000000024</v>
      </c>
      <c r="J102" s="5">
        <v>1.2651720435866101</v>
      </c>
      <c r="K102" s="5">
        <v>0.15377085459001899</v>
      </c>
      <c r="L102" s="5">
        <v>2.2060691086611901</v>
      </c>
      <c r="M102" s="5">
        <v>-0.86269414689115897</v>
      </c>
      <c r="N102" s="5">
        <v>3.2894134591031601</v>
      </c>
      <c r="O102" s="5">
        <v>0.95693030386607003</v>
      </c>
      <c r="P102" s="5">
        <v>0.59922022419937404</v>
      </c>
      <c r="Q102" s="5">
        <v>1.3099820861720699</v>
      </c>
      <c r="R102" s="5">
        <v>0.232883757231232</v>
      </c>
      <c r="S102" s="5">
        <v>1.6002321457184101</v>
      </c>
      <c r="U102" s="2" t="s">
        <v>111</v>
      </c>
      <c r="V102" s="7">
        <v>1228</v>
      </c>
      <c r="W102" s="2" t="s">
        <v>112</v>
      </c>
      <c r="X102" s="2">
        <v>11.5</v>
      </c>
      <c r="Y102" s="2">
        <v>10.623082542001461</v>
      </c>
      <c r="Z102" s="2">
        <v>15.66</v>
      </c>
      <c r="AA102" s="2">
        <v>12.058200000000001</v>
      </c>
      <c r="AB102" s="2">
        <f t="shared" si="2"/>
        <v>0.1535498000000004</v>
      </c>
      <c r="AC102" s="2">
        <v>12.790938731740075</v>
      </c>
      <c r="AD102" s="5">
        <v>0.47522210323389302</v>
      </c>
    </row>
    <row r="103" spans="1:30" x14ac:dyDescent="0.2">
      <c r="A103" s="9" t="s">
        <v>98</v>
      </c>
      <c r="B103" s="6">
        <v>1470</v>
      </c>
      <c r="C103" s="16" t="s">
        <v>99</v>
      </c>
      <c r="D103" s="6">
        <v>23.5</v>
      </c>
      <c r="E103" s="17">
        <v>41.49</v>
      </c>
      <c r="F103" s="9">
        <v>3.52</v>
      </c>
      <c r="G103" s="5">
        <f t="shared" si="3"/>
        <v>4.16</v>
      </c>
      <c r="H103" s="9"/>
      <c r="I103" s="5">
        <v>15.031324000000001</v>
      </c>
      <c r="J103" s="5">
        <v>1.36063504755408</v>
      </c>
      <c r="K103" s="5">
        <v>0.31879868082303198</v>
      </c>
      <c r="L103" s="5">
        <v>2.2742999230050902</v>
      </c>
      <c r="M103" s="5">
        <v>-0.67629382762881396</v>
      </c>
      <c r="N103" s="5">
        <v>3.23862927591213</v>
      </c>
      <c r="O103" s="5">
        <v>0.949438366800611</v>
      </c>
      <c r="P103" s="5">
        <v>0.60680667480258998</v>
      </c>
      <c r="Q103" s="5">
        <v>1.3120885479225399</v>
      </c>
      <c r="R103" s="5">
        <v>0.30561747682213602</v>
      </c>
      <c r="S103" s="5">
        <v>1.6252229360491599</v>
      </c>
      <c r="U103" s="2" t="s">
        <v>122</v>
      </c>
      <c r="V103" s="7">
        <v>1031</v>
      </c>
      <c r="W103" s="2" t="s">
        <v>106</v>
      </c>
      <c r="X103" s="2">
        <v>14.5</v>
      </c>
      <c r="Y103" s="2">
        <v>10.639087018544934</v>
      </c>
      <c r="Z103" s="2">
        <v>11.075808908372791</v>
      </c>
      <c r="AA103" s="2">
        <v>11.075808908372791</v>
      </c>
      <c r="AB103" s="2">
        <f t="shared" si="2"/>
        <v>-0.27771988922434421</v>
      </c>
      <c r="AC103" s="2">
        <v>13.270252224352484</v>
      </c>
      <c r="AD103" s="5">
        <v>0.6856407264907407</v>
      </c>
    </row>
    <row r="104" spans="1:30" x14ac:dyDescent="0.2">
      <c r="A104" s="9" t="s">
        <v>90</v>
      </c>
      <c r="B104" s="6">
        <v>1031</v>
      </c>
      <c r="C104" s="16" t="s">
        <v>87</v>
      </c>
      <c r="D104" s="6">
        <v>33.5</v>
      </c>
      <c r="E104" s="17">
        <v>41.52</v>
      </c>
      <c r="F104" s="9">
        <v>4.16</v>
      </c>
      <c r="G104" s="5">
        <f t="shared" si="3"/>
        <v>4.8</v>
      </c>
      <c r="H104" s="5"/>
      <c r="I104" s="5">
        <v>15.038158000000001</v>
      </c>
      <c r="J104" s="5">
        <v>1.3659382670834499</v>
      </c>
      <c r="K104" s="5">
        <v>0.43171527318493902</v>
      </c>
      <c r="L104" s="5">
        <v>2.3264172795404598</v>
      </c>
      <c r="M104" s="5">
        <v>-0.55069122045098895</v>
      </c>
      <c r="N104" s="5">
        <v>3.2483007829650199</v>
      </c>
      <c r="O104" s="5">
        <v>1.00586039104269</v>
      </c>
      <c r="P104" s="5">
        <v>0.63221317447416903</v>
      </c>
      <c r="Q104" s="5">
        <v>1.3629845775762699</v>
      </c>
      <c r="R104" s="5">
        <v>0.30897145644213198</v>
      </c>
      <c r="S104" s="5">
        <v>1.66965578568753</v>
      </c>
      <c r="U104" s="2" t="s">
        <v>114</v>
      </c>
      <c r="V104" s="7">
        <v>1990</v>
      </c>
      <c r="W104" s="2" t="s">
        <v>106</v>
      </c>
      <c r="X104" s="2">
        <v>11.5</v>
      </c>
      <c r="Y104" s="2">
        <v>10.684753321564619</v>
      </c>
      <c r="Z104" s="2">
        <v>12.289334024565587</v>
      </c>
      <c r="AA104" s="2">
        <v>12.289334024565587</v>
      </c>
      <c r="AB104" s="2">
        <f t="shared" si="2"/>
        <v>0.25501763678429334</v>
      </c>
      <c r="AC104" s="2">
        <v>12.88119364996659</v>
      </c>
      <c r="AD104" s="5">
        <v>0.51484401233533372</v>
      </c>
    </row>
    <row r="105" spans="1:30" x14ac:dyDescent="0.2">
      <c r="A105" s="9" t="s">
        <v>89</v>
      </c>
      <c r="B105" s="6">
        <v>2217</v>
      </c>
      <c r="C105" s="16" t="s">
        <v>87</v>
      </c>
      <c r="D105" s="6">
        <v>28.5</v>
      </c>
      <c r="E105" s="17">
        <v>41.61</v>
      </c>
      <c r="F105" s="9">
        <v>3.73</v>
      </c>
      <c r="G105" s="5">
        <f t="shared" si="3"/>
        <v>4.37</v>
      </c>
      <c r="I105" s="5">
        <v>14.843389</v>
      </c>
      <c r="J105" s="5">
        <v>1.4132321789389599</v>
      </c>
      <c r="K105" s="5">
        <v>0.48345733829120202</v>
      </c>
      <c r="L105" s="5">
        <v>2.3402608974242201</v>
      </c>
      <c r="M105" s="5">
        <v>-0.48452822558098602</v>
      </c>
      <c r="N105" s="5">
        <v>3.1529847914951401</v>
      </c>
      <c r="O105" s="5">
        <v>1.05375205967235</v>
      </c>
      <c r="P105" s="5">
        <v>0.68248148005640097</v>
      </c>
      <c r="Q105" s="5">
        <v>1.4041950094086999</v>
      </c>
      <c r="R105" s="5">
        <v>0.35631034711275</v>
      </c>
      <c r="S105" s="5">
        <v>1.6951339269319099</v>
      </c>
      <c r="U105" s="2" t="s">
        <v>118</v>
      </c>
      <c r="V105" s="7">
        <v>2654</v>
      </c>
      <c r="W105" s="2" t="s">
        <v>106</v>
      </c>
      <c r="X105" s="2">
        <v>18.5</v>
      </c>
      <c r="Y105" s="2">
        <v>10.714584132668287</v>
      </c>
      <c r="Z105" s="2">
        <v>13.271818188824039</v>
      </c>
      <c r="AA105" s="2">
        <v>13.271818188824039</v>
      </c>
      <c r="AB105" s="2">
        <f t="shared" si="2"/>
        <v>0.68632818489375325</v>
      </c>
      <c r="AC105" s="2">
        <v>12.701328916446945</v>
      </c>
      <c r="AD105" s="5">
        <v>0.43588339432020895</v>
      </c>
    </row>
    <row r="106" spans="1:30" x14ac:dyDescent="0.2">
      <c r="A106" s="9" t="s">
        <v>90</v>
      </c>
      <c r="B106" s="6">
        <v>1031</v>
      </c>
      <c r="C106" s="16" t="s">
        <v>87</v>
      </c>
      <c r="D106" s="6">
        <v>34.5</v>
      </c>
      <c r="E106" s="17">
        <v>41.79</v>
      </c>
      <c r="F106" s="9">
        <v>4.13</v>
      </c>
      <c r="G106" s="5">
        <f t="shared" si="3"/>
        <v>4.7699999999999996</v>
      </c>
      <c r="H106" s="5">
        <f>STDEV(4.127,4.137)</f>
        <v>7.0710678118653244E-3</v>
      </c>
      <c r="I106" s="5">
        <v>14.607616</v>
      </c>
      <c r="J106" s="5">
        <v>1.37920891273257</v>
      </c>
      <c r="K106" s="5">
        <v>0.37414638570020298</v>
      </c>
      <c r="L106" s="5">
        <v>2.2610324198008702</v>
      </c>
      <c r="M106" s="5">
        <v>-0.82032711901656996</v>
      </c>
      <c r="N106" s="5">
        <v>2.8760228915519801</v>
      </c>
      <c r="O106" s="5">
        <v>0.97989525392127796</v>
      </c>
      <c r="P106" s="5">
        <v>0.64813884397525301</v>
      </c>
      <c r="Q106" s="5">
        <v>1.4232031364643001</v>
      </c>
      <c r="R106" s="5">
        <v>0.46116648514608699</v>
      </c>
      <c r="S106" s="5">
        <v>1.6696031802104501</v>
      </c>
      <c r="U106" s="2" t="s">
        <v>130</v>
      </c>
      <c r="V106" s="7">
        <v>1674</v>
      </c>
      <c r="W106" s="2" t="s">
        <v>106</v>
      </c>
      <c r="X106" s="2">
        <v>2.5</v>
      </c>
      <c r="Y106" s="2">
        <v>10.909720176730486</v>
      </c>
      <c r="Z106" s="2">
        <v>15.710807128070527</v>
      </c>
      <c r="AA106" s="2">
        <v>15.710807128070527</v>
      </c>
      <c r="AB106" s="2">
        <f t="shared" si="2"/>
        <v>1.7570443292229623</v>
      </c>
      <c r="AC106" s="2">
        <v>12.404607170345901</v>
      </c>
      <c r="AD106" s="5">
        <v>0.30562254778185061</v>
      </c>
    </row>
    <row r="107" spans="1:30" x14ac:dyDescent="0.2">
      <c r="A107" s="9" t="s">
        <v>86</v>
      </c>
      <c r="B107" s="6">
        <v>1533</v>
      </c>
      <c r="C107" s="16" t="s">
        <v>87</v>
      </c>
      <c r="D107" s="6">
        <v>23.5</v>
      </c>
      <c r="E107" s="17">
        <v>42.06</v>
      </c>
      <c r="F107" s="9">
        <v>4.29</v>
      </c>
      <c r="G107" s="5">
        <f t="shared" si="3"/>
        <v>4.93</v>
      </c>
      <c r="H107" s="5"/>
      <c r="I107" s="5">
        <v>15.160031</v>
      </c>
      <c r="J107" s="5">
        <v>1.42666279403429</v>
      </c>
      <c r="K107" s="5">
        <v>0.50053850337316397</v>
      </c>
      <c r="L107" s="5">
        <v>2.3884886950281401</v>
      </c>
      <c r="M107" s="5">
        <v>-0.35591495765317099</v>
      </c>
      <c r="N107" s="5">
        <v>3.08192784181329</v>
      </c>
      <c r="O107" s="5">
        <v>1.0888575014106201</v>
      </c>
      <c r="P107" s="5">
        <v>0.71576607010551396</v>
      </c>
      <c r="Q107" s="5">
        <v>1.4263932227755001</v>
      </c>
      <c r="R107" s="5">
        <v>0.42040928184628301</v>
      </c>
      <c r="S107" s="5">
        <v>1.7353590546298201</v>
      </c>
      <c r="U107" s="2" t="s">
        <v>130</v>
      </c>
      <c r="V107" s="7">
        <v>1674</v>
      </c>
      <c r="W107" s="2" t="s">
        <v>112</v>
      </c>
      <c r="X107" s="2">
        <v>2.5</v>
      </c>
      <c r="Y107" s="2">
        <v>10.909720176730486</v>
      </c>
      <c r="Z107" s="2">
        <v>14.492047184937384</v>
      </c>
      <c r="AA107" s="2">
        <v>11.158876332401785</v>
      </c>
      <c r="AB107" s="2">
        <f t="shared" si="2"/>
        <v>-0.24125329007561547</v>
      </c>
      <c r="AC107" s="2">
        <v>12.510080006635743</v>
      </c>
      <c r="AD107" s="5">
        <v>0.35192512291309175</v>
      </c>
    </row>
    <row r="108" spans="1:30" x14ac:dyDescent="0.2">
      <c r="A108" s="9" t="s">
        <v>90</v>
      </c>
      <c r="B108" s="6">
        <v>1031</v>
      </c>
      <c r="C108" s="16" t="s">
        <v>87</v>
      </c>
      <c r="D108" s="6">
        <v>35.5</v>
      </c>
      <c r="E108" s="17">
        <v>42.07</v>
      </c>
      <c r="F108" s="9">
        <v>4.22</v>
      </c>
      <c r="G108" s="5">
        <f t="shared" si="3"/>
        <v>4.8599999999999994</v>
      </c>
      <c r="H108" s="5"/>
      <c r="I108" s="5">
        <v>15.0933995</v>
      </c>
      <c r="J108" s="5">
        <v>1.40366847039667</v>
      </c>
      <c r="K108" s="5">
        <v>0.43079378555336301</v>
      </c>
      <c r="L108" s="5">
        <v>2.31730349638342</v>
      </c>
      <c r="M108" s="5">
        <v>-0.46951315901153901</v>
      </c>
      <c r="N108" s="5">
        <v>3.1842761524908298</v>
      </c>
      <c r="O108" s="5">
        <v>0.98221521375387999</v>
      </c>
      <c r="P108" s="5">
        <v>0.60656720950600396</v>
      </c>
      <c r="Q108" s="5">
        <v>1.34364729721191</v>
      </c>
      <c r="R108" s="5">
        <v>0.18555177827637601</v>
      </c>
      <c r="S108" s="5">
        <v>1.65786259329633</v>
      </c>
      <c r="U108" s="2" t="s">
        <v>122</v>
      </c>
      <c r="V108" s="7">
        <v>1031</v>
      </c>
      <c r="W108" s="2" t="s">
        <v>106</v>
      </c>
      <c r="X108" s="2">
        <v>15.5</v>
      </c>
      <c r="Y108" s="2">
        <v>11.114598193057535</v>
      </c>
      <c r="Z108" s="2">
        <v>9.5922001778675678</v>
      </c>
      <c r="AA108" s="2">
        <v>9.5922001778675678</v>
      </c>
      <c r="AB108" s="2">
        <f t="shared" si="2"/>
        <v>-0.9290241219161377</v>
      </c>
      <c r="AC108" s="2">
        <v>12.017377391073975</v>
      </c>
      <c r="AD108" s="5">
        <v>0.13562867468147566</v>
      </c>
    </row>
    <row r="109" spans="1:30" x14ac:dyDescent="0.2">
      <c r="A109" s="9" t="s">
        <v>89</v>
      </c>
      <c r="B109" s="6">
        <v>2217</v>
      </c>
      <c r="C109" s="16" t="s">
        <v>87</v>
      </c>
      <c r="D109" s="6">
        <v>29.5</v>
      </c>
      <c r="E109" s="17">
        <v>42.11</v>
      </c>
      <c r="F109" s="9">
        <v>3.78</v>
      </c>
      <c r="G109" s="5">
        <f t="shared" si="3"/>
        <v>4.42</v>
      </c>
      <c r="I109" s="5">
        <v>14.826873500000023</v>
      </c>
      <c r="J109" s="5">
        <v>1.33658651921079</v>
      </c>
      <c r="K109" s="5">
        <v>0.41531396368717999</v>
      </c>
      <c r="L109" s="5">
        <v>2.2852462202287902</v>
      </c>
      <c r="M109" s="5">
        <v>-0.54706307027026102</v>
      </c>
      <c r="N109" s="5">
        <v>3.2052365049568698</v>
      </c>
      <c r="O109" s="5">
        <v>0.88526075173696395</v>
      </c>
      <c r="P109" s="5">
        <v>0.480585964764979</v>
      </c>
      <c r="Q109" s="5">
        <v>1.22855587392221</v>
      </c>
      <c r="R109" s="5">
        <v>9.0312555440328499E-2</v>
      </c>
      <c r="S109" s="5">
        <v>1.54069007578299</v>
      </c>
      <c r="U109" s="2" t="s">
        <v>127</v>
      </c>
      <c r="V109" s="7">
        <v>3047</v>
      </c>
      <c r="W109" s="2" t="s">
        <v>106</v>
      </c>
      <c r="X109" s="2">
        <v>15.5</v>
      </c>
      <c r="Y109" s="2">
        <v>11.114598193057535</v>
      </c>
      <c r="Z109" s="2">
        <v>12.8166982060148</v>
      </c>
      <c r="AA109" s="2">
        <v>12.8166982060148</v>
      </c>
      <c r="AB109" s="2">
        <f t="shared" si="2"/>
        <v>0.48653051244049816</v>
      </c>
      <c r="AC109" s="2">
        <v>12.381795965459869</v>
      </c>
      <c r="AD109" s="5">
        <v>0.29560842883688299</v>
      </c>
    </row>
    <row r="110" spans="1:30" x14ac:dyDescent="0.2">
      <c r="A110" s="9" t="s">
        <v>89</v>
      </c>
      <c r="B110" s="6">
        <v>2217</v>
      </c>
      <c r="C110" s="16" t="s">
        <v>87</v>
      </c>
      <c r="D110" s="6">
        <v>30.5</v>
      </c>
      <c r="E110" s="17">
        <v>42.52</v>
      </c>
      <c r="F110" s="9">
        <v>3.77</v>
      </c>
      <c r="G110" s="5">
        <f t="shared" si="3"/>
        <v>4.41</v>
      </c>
      <c r="I110" s="5">
        <v>15.509704000000001</v>
      </c>
      <c r="J110" s="5">
        <v>1.33982058460447</v>
      </c>
      <c r="K110" s="5">
        <v>0.52481571431282603</v>
      </c>
      <c r="L110" s="5">
        <v>2.1320638261682001</v>
      </c>
      <c r="M110" s="5">
        <v>-0.139071401860905</v>
      </c>
      <c r="N110" s="5">
        <v>3.21165545783815</v>
      </c>
      <c r="O110" s="5">
        <v>0.80266187301138203</v>
      </c>
      <c r="P110" s="5">
        <v>0.42599620622494</v>
      </c>
      <c r="Q110" s="5">
        <v>1.2178291639446901</v>
      </c>
      <c r="R110" s="5">
        <v>0.17306008345951901</v>
      </c>
      <c r="S110" s="5">
        <v>1.48134149057331</v>
      </c>
      <c r="U110" s="2" t="s">
        <v>118</v>
      </c>
      <c r="V110" s="7">
        <v>2654</v>
      </c>
      <c r="W110" s="2" t="s">
        <v>106</v>
      </c>
      <c r="X110" s="2">
        <v>19.5</v>
      </c>
      <c r="Y110" s="2">
        <v>11.140896107771669</v>
      </c>
      <c r="Z110" s="2">
        <v>10.808305111015189</v>
      </c>
      <c r="AA110" s="2">
        <v>10.808305111015189</v>
      </c>
      <c r="AB110" s="2">
        <f t="shared" si="2"/>
        <v>-0.39515405626433164</v>
      </c>
      <c r="AC110" s="2">
        <v>12.59513922874075</v>
      </c>
      <c r="AD110" s="5">
        <v>0.38926612141719019</v>
      </c>
    </row>
    <row r="111" spans="1:30" x14ac:dyDescent="0.2">
      <c r="A111" s="9" t="s">
        <v>86</v>
      </c>
      <c r="B111" s="6">
        <v>1533</v>
      </c>
      <c r="C111" s="16" t="s">
        <v>87</v>
      </c>
      <c r="D111" s="6">
        <v>24.5</v>
      </c>
      <c r="E111" s="17">
        <v>42.85</v>
      </c>
      <c r="F111" s="9">
        <v>4.1399999999999997</v>
      </c>
      <c r="G111" s="5">
        <f t="shared" si="3"/>
        <v>4.7799999999999994</v>
      </c>
      <c r="H111" s="5">
        <f>STDEV(3.927,4.353)</f>
        <v>0.30122748878546901</v>
      </c>
      <c r="I111" s="5">
        <v>14.528392222222218</v>
      </c>
      <c r="J111" s="5">
        <v>1.3976235286452801</v>
      </c>
      <c r="K111" s="5">
        <v>0.58035053104948897</v>
      </c>
      <c r="L111" s="5">
        <v>2.3414913848365702</v>
      </c>
      <c r="M111" s="5">
        <v>-0.40418509454951901</v>
      </c>
      <c r="N111" s="5">
        <v>3.2580388966914899</v>
      </c>
      <c r="O111" s="5">
        <v>0.89608254592694103</v>
      </c>
      <c r="P111" s="5">
        <v>0.52260809370302697</v>
      </c>
      <c r="Q111" s="5">
        <v>1.2174778601430301</v>
      </c>
      <c r="R111" s="5">
        <v>0.148484644648821</v>
      </c>
      <c r="S111" s="5">
        <v>1.5080486267755899</v>
      </c>
      <c r="U111" s="2" t="s">
        <v>113</v>
      </c>
      <c r="V111" s="7">
        <v>2004</v>
      </c>
      <c r="W111" s="2" t="s">
        <v>112</v>
      </c>
      <c r="X111" s="2">
        <v>13.5</v>
      </c>
      <c r="Y111" s="2">
        <v>11.402027027027028</v>
      </c>
      <c r="Z111" s="2">
        <v>22.77</v>
      </c>
      <c r="AA111" s="2">
        <v>17.532900000000001</v>
      </c>
      <c r="AB111" s="2">
        <f t="shared" si="2"/>
        <v>2.5569431000000007</v>
      </c>
      <c r="AC111" s="2">
        <v>13.296176416361462</v>
      </c>
      <c r="AD111" s="5">
        <v>0.6970214467826823</v>
      </c>
    </row>
    <row r="112" spans="1:30" x14ac:dyDescent="0.2">
      <c r="A112" s="9" t="s">
        <v>89</v>
      </c>
      <c r="B112" s="6">
        <v>2217</v>
      </c>
      <c r="C112" s="16" t="s">
        <v>87</v>
      </c>
      <c r="D112" s="6">
        <v>31.5</v>
      </c>
      <c r="E112" s="17">
        <v>42.86</v>
      </c>
      <c r="F112" s="9">
        <v>3.92</v>
      </c>
      <c r="G112" s="5">
        <f t="shared" si="3"/>
        <v>4.5599999999999996</v>
      </c>
      <c r="I112" s="5">
        <v>14.493209777777784</v>
      </c>
      <c r="J112" s="5">
        <v>1.4139256727056799</v>
      </c>
      <c r="K112" s="5">
        <v>0.44512179882229902</v>
      </c>
      <c r="L112" s="5">
        <v>2.3355474244319998</v>
      </c>
      <c r="M112" s="5">
        <v>-0.478936583106152</v>
      </c>
      <c r="N112" s="5">
        <v>3.3352747193317001</v>
      </c>
      <c r="O112" s="5">
        <v>0.87577576083826902</v>
      </c>
      <c r="P112" s="5">
        <v>0.48538250393163102</v>
      </c>
      <c r="Q112" s="5">
        <v>1.2001595007618</v>
      </c>
      <c r="R112" s="5">
        <v>7.0180186733608194E-2</v>
      </c>
      <c r="S112" s="5">
        <v>1.51222516649487</v>
      </c>
      <c r="U112" s="2" t="s">
        <v>115</v>
      </c>
      <c r="V112" s="7">
        <v>2993</v>
      </c>
      <c r="W112" s="2" t="s">
        <v>106</v>
      </c>
      <c r="X112" s="2">
        <v>7.5</v>
      </c>
      <c r="Y112" s="2">
        <v>11.79245283018868</v>
      </c>
      <c r="Z112" s="2">
        <v>12.22559264880619</v>
      </c>
      <c r="AA112" s="2">
        <v>12.22559264880619</v>
      </c>
      <c r="AB112" s="2">
        <f t="shared" si="2"/>
        <v>0.2270351728259179</v>
      </c>
      <c r="AC112" s="2">
        <v>13.917893052926081</v>
      </c>
      <c r="AD112" s="5">
        <v>0.96995505023454953</v>
      </c>
    </row>
    <row r="113" spans="1:30" x14ac:dyDescent="0.2">
      <c r="A113" s="9" t="s">
        <v>93</v>
      </c>
      <c r="B113" s="6">
        <v>1470</v>
      </c>
      <c r="C113" s="16" t="s">
        <v>100</v>
      </c>
      <c r="D113" s="6">
        <v>48</v>
      </c>
      <c r="E113" s="17">
        <v>42.91</v>
      </c>
      <c r="F113" s="9">
        <v>3.4</v>
      </c>
      <c r="G113" s="5">
        <f t="shared" si="3"/>
        <v>4.04</v>
      </c>
      <c r="H113" s="9"/>
      <c r="I113" s="5">
        <v>14.456128999999978</v>
      </c>
      <c r="J113" s="5">
        <v>1.4863842055993</v>
      </c>
      <c r="K113" s="5">
        <v>0.52863405191873802</v>
      </c>
      <c r="L113" s="5">
        <v>2.4703106690840499</v>
      </c>
      <c r="M113" s="5">
        <v>-0.32803587879073698</v>
      </c>
      <c r="N113" s="5">
        <v>3.4093152427204401</v>
      </c>
      <c r="O113" s="5">
        <v>0.91160291461684595</v>
      </c>
      <c r="P113" s="5">
        <v>0.54329997987924805</v>
      </c>
      <c r="Q113" s="5">
        <v>1.2361130157636699</v>
      </c>
      <c r="R113" s="5">
        <v>-8.4195032908132295E-2</v>
      </c>
      <c r="S113" s="5">
        <v>1.6041191949243401</v>
      </c>
      <c r="U113" s="2" t="s">
        <v>128</v>
      </c>
      <c r="V113" s="7">
        <v>700</v>
      </c>
      <c r="W113" s="2" t="s">
        <v>107</v>
      </c>
      <c r="X113" s="2">
        <v>11</v>
      </c>
      <c r="Y113" s="2">
        <v>11.827999999999999</v>
      </c>
      <c r="Z113" s="2">
        <v>13.097386115971124</v>
      </c>
      <c r="AA113" s="2">
        <v>13.097386115971124</v>
      </c>
      <c r="AB113" s="2">
        <f t="shared" si="2"/>
        <v>0.60975250491132371</v>
      </c>
      <c r="AC113" s="2">
        <v>14.428270401232405</v>
      </c>
      <c r="AD113" s="5">
        <v>1.1940107061410261</v>
      </c>
    </row>
    <row r="114" spans="1:30" x14ac:dyDescent="0.2">
      <c r="A114" s="9" t="s">
        <v>89</v>
      </c>
      <c r="B114" s="6">
        <v>2217</v>
      </c>
      <c r="C114" s="16" t="s">
        <v>87</v>
      </c>
      <c r="D114" s="6">
        <v>32.5</v>
      </c>
      <c r="E114" s="17">
        <v>43.19</v>
      </c>
      <c r="F114" s="9">
        <v>3.78</v>
      </c>
      <c r="G114" s="5">
        <f t="shared" si="3"/>
        <v>4.42</v>
      </c>
      <c r="I114" s="5">
        <v>14.859050249999978</v>
      </c>
      <c r="J114" s="5">
        <v>1.5159606175574001</v>
      </c>
      <c r="K114" s="5">
        <v>0.55443102189639104</v>
      </c>
      <c r="L114" s="5">
        <v>2.4613086809913902</v>
      </c>
      <c r="M114" s="5">
        <v>-0.33592996683562998</v>
      </c>
      <c r="N114" s="5">
        <v>3.4174567036882202</v>
      </c>
      <c r="O114" s="5">
        <v>0.93458436744534401</v>
      </c>
      <c r="P114" s="5">
        <v>0.54800398925705596</v>
      </c>
      <c r="Q114" s="5">
        <v>1.25752737568509</v>
      </c>
      <c r="R114" s="5">
        <v>-0.219013830618461</v>
      </c>
      <c r="S114" s="5">
        <v>1.6824556640895001</v>
      </c>
      <c r="U114" s="2" t="s">
        <v>130</v>
      </c>
      <c r="V114" s="7">
        <v>1674</v>
      </c>
      <c r="W114" s="2" t="s">
        <v>106</v>
      </c>
      <c r="X114" s="2">
        <v>3.5</v>
      </c>
      <c r="Y114" s="2">
        <v>12.382474226804122</v>
      </c>
      <c r="Z114" s="2">
        <v>15.92528138883789</v>
      </c>
      <c r="AA114" s="2">
        <v>15.92528138883789</v>
      </c>
      <c r="AB114" s="2">
        <f t="shared" si="2"/>
        <v>1.8511985296998343</v>
      </c>
      <c r="AC114" s="2">
        <v>13.16836043720391</v>
      </c>
      <c r="AD114" s="5">
        <v>0.64091023193251662</v>
      </c>
    </row>
    <row r="115" spans="1:30" x14ac:dyDescent="0.2">
      <c r="A115" s="9" t="s">
        <v>89</v>
      </c>
      <c r="B115" s="6">
        <v>2217</v>
      </c>
      <c r="C115" s="16" t="s">
        <v>87</v>
      </c>
      <c r="D115" s="6">
        <v>33.5</v>
      </c>
      <c r="E115" s="17">
        <v>43.52</v>
      </c>
      <c r="F115" s="9">
        <v>3.94</v>
      </c>
      <c r="G115" s="5">
        <f t="shared" si="3"/>
        <v>4.58</v>
      </c>
      <c r="I115" s="5">
        <v>16.097427999999955</v>
      </c>
      <c r="J115" s="5">
        <v>1.4390199856946599</v>
      </c>
      <c r="K115" s="5">
        <v>0.46904758077346997</v>
      </c>
      <c r="L115" s="5">
        <v>2.3857841610176802</v>
      </c>
      <c r="M115" s="5">
        <v>-0.54630706596013101</v>
      </c>
      <c r="N115" s="5">
        <v>3.3605496935193702</v>
      </c>
      <c r="O115" s="5">
        <v>0.92934155875576097</v>
      </c>
      <c r="P115" s="5">
        <v>0.24141456952019799</v>
      </c>
      <c r="Q115" s="5">
        <v>1.3387985698114699</v>
      </c>
      <c r="R115" s="5">
        <v>-0.342309199766543</v>
      </c>
      <c r="S115" s="5">
        <v>1.80630640116948</v>
      </c>
      <c r="U115" s="2" t="s">
        <v>130</v>
      </c>
      <c r="V115" s="7">
        <v>1674</v>
      </c>
      <c r="W115" s="2" t="s">
        <v>112</v>
      </c>
      <c r="X115" s="2">
        <v>3.5</v>
      </c>
      <c r="Y115" s="2">
        <v>12.382474226804122</v>
      </c>
      <c r="Z115" s="2">
        <v>17.35089850980107</v>
      </c>
      <c r="AA115" s="2">
        <v>13.360191852546825</v>
      </c>
      <c r="AB115" s="2">
        <f t="shared" si="2"/>
        <v>0.72512422326805659</v>
      </c>
      <c r="AC115" s="2">
        <v>12.728856513785397</v>
      </c>
      <c r="AD115" s="5">
        <v>0.44796800955178995</v>
      </c>
    </row>
    <row r="116" spans="1:30" x14ac:dyDescent="0.2">
      <c r="A116" s="9" t="s">
        <v>86</v>
      </c>
      <c r="B116" s="6">
        <v>1533</v>
      </c>
      <c r="C116" s="16" t="s">
        <v>87</v>
      </c>
      <c r="D116" s="6">
        <v>25.5</v>
      </c>
      <c r="E116" s="17">
        <v>43.63</v>
      </c>
      <c r="F116" s="9">
        <v>3.84</v>
      </c>
      <c r="G116" s="5">
        <f t="shared" si="3"/>
        <v>4.4799999999999995</v>
      </c>
      <c r="H116" s="5"/>
      <c r="I116" s="5">
        <v>15.197618</v>
      </c>
      <c r="J116" s="5">
        <v>1.31237818391296</v>
      </c>
      <c r="K116" s="5">
        <v>0.36654280430023201</v>
      </c>
      <c r="L116" s="5">
        <v>2.2284042475596602</v>
      </c>
      <c r="M116" s="5">
        <v>-0.65940339345680499</v>
      </c>
      <c r="N116" s="5">
        <v>3.3384340593637201</v>
      </c>
      <c r="O116" s="5">
        <v>0.927089223652665</v>
      </c>
      <c r="P116" s="5">
        <v>3.8476836582993397E-2</v>
      </c>
      <c r="Q116" s="5">
        <v>1.4158307102335499</v>
      </c>
      <c r="R116" s="5">
        <v>-0.42567937166703401</v>
      </c>
      <c r="S116" s="5">
        <v>1.83362431602148</v>
      </c>
      <c r="U116" s="2" t="s">
        <v>114</v>
      </c>
      <c r="V116" s="7">
        <v>1990</v>
      </c>
      <c r="W116" s="2" t="s">
        <v>106</v>
      </c>
      <c r="X116" s="2">
        <v>13.5</v>
      </c>
      <c r="Y116" s="2">
        <v>12.542971290532378</v>
      </c>
      <c r="Z116" s="2">
        <v>11.233350179857524</v>
      </c>
      <c r="AA116" s="2">
        <v>11.233350179857524</v>
      </c>
      <c r="AB116" s="2">
        <f t="shared" si="2"/>
        <v>-0.20855927104254679</v>
      </c>
      <c r="AC116" s="2">
        <v>12.471123612011375</v>
      </c>
      <c r="AD116" s="5">
        <v>0.33482326567299392</v>
      </c>
    </row>
    <row r="117" spans="1:30" x14ac:dyDescent="0.2">
      <c r="A117" s="9" t="s">
        <v>89</v>
      </c>
      <c r="B117" s="6">
        <v>2217</v>
      </c>
      <c r="C117" s="16" t="s">
        <v>87</v>
      </c>
      <c r="D117" s="6">
        <v>34.5</v>
      </c>
      <c r="E117" s="17">
        <v>43.85</v>
      </c>
      <c r="F117" s="9">
        <v>3.88</v>
      </c>
      <c r="G117" s="5">
        <f t="shared" si="3"/>
        <v>4.5199999999999996</v>
      </c>
      <c r="I117" s="5">
        <v>14.853639999999977</v>
      </c>
      <c r="J117" s="5">
        <v>1.2687395723088799</v>
      </c>
      <c r="K117" s="5">
        <v>0.33338321753488598</v>
      </c>
      <c r="L117" s="5">
        <v>2.28064886344333</v>
      </c>
      <c r="M117" s="5">
        <v>-0.54758700503602997</v>
      </c>
      <c r="N117" s="5">
        <v>3.2489602477242201</v>
      </c>
      <c r="O117" s="5">
        <v>0.92805273749068395</v>
      </c>
      <c r="P117" s="5">
        <v>4.5179917005436901E-2</v>
      </c>
      <c r="Q117" s="5">
        <v>1.44144486789483</v>
      </c>
      <c r="R117" s="5">
        <v>-0.38719633236487799</v>
      </c>
      <c r="S117" s="5">
        <v>1.9092887071070199</v>
      </c>
      <c r="U117" s="2" t="s">
        <v>120</v>
      </c>
      <c r="V117" s="7">
        <v>1051</v>
      </c>
      <c r="W117" s="2" t="s">
        <v>112</v>
      </c>
      <c r="X117" s="2">
        <v>9.5</v>
      </c>
      <c r="Y117" s="2">
        <v>12.807710390221001</v>
      </c>
      <c r="Z117" s="2">
        <v>13.023471469757949</v>
      </c>
      <c r="AA117" s="2">
        <v>10.028073031713621</v>
      </c>
      <c r="AB117" s="2">
        <f t="shared" si="2"/>
        <v>-0.73767593907771989</v>
      </c>
      <c r="AC117" s="2">
        <v>11.718878266436452</v>
      </c>
      <c r="AD117" s="5">
        <v>4.5875589656025895E-3</v>
      </c>
    </row>
    <row r="118" spans="1:30" x14ac:dyDescent="0.2">
      <c r="A118" s="9" t="s">
        <v>94</v>
      </c>
      <c r="B118" s="6">
        <v>700</v>
      </c>
      <c r="C118" s="16" t="s">
        <v>92</v>
      </c>
      <c r="D118" s="6">
        <v>53</v>
      </c>
      <c r="E118" s="17">
        <v>44.06</v>
      </c>
      <c r="F118" s="9">
        <v>2.91</v>
      </c>
      <c r="G118" s="5">
        <f t="shared" si="3"/>
        <v>3.5500000000000003</v>
      </c>
      <c r="H118" s="9"/>
      <c r="I118" s="5">
        <v>14.448156000000001</v>
      </c>
      <c r="J118" s="5">
        <v>1.18973012358437</v>
      </c>
      <c r="K118" s="5">
        <v>0.25002973776197901</v>
      </c>
      <c r="L118" s="5">
        <v>2.2135180129788399</v>
      </c>
      <c r="M118" s="5">
        <v>-0.72263617167299699</v>
      </c>
      <c r="N118" s="5">
        <v>3.1490096151329898</v>
      </c>
      <c r="O118" s="5">
        <v>0.95202571579891804</v>
      </c>
      <c r="P118" s="5">
        <v>0.30483299155004101</v>
      </c>
      <c r="Q118" s="5">
        <v>1.4576304702251499</v>
      </c>
      <c r="R118" s="5">
        <v>-0.348433752876117</v>
      </c>
      <c r="S118" s="5">
        <v>1.8567093338571301</v>
      </c>
      <c r="U118" s="2" t="s">
        <v>116</v>
      </c>
      <c r="V118" s="7">
        <v>3040</v>
      </c>
      <c r="W118" s="2" t="s">
        <v>106</v>
      </c>
      <c r="X118" s="2">
        <v>7.5</v>
      </c>
      <c r="Y118" s="2">
        <v>13.043478260869566</v>
      </c>
      <c r="Z118" s="2">
        <v>11.808721607101013</v>
      </c>
      <c r="AA118" s="2">
        <v>11.808721607101013</v>
      </c>
      <c r="AB118" s="2">
        <f t="shared" si="2"/>
        <v>4.4028785517345348E-2</v>
      </c>
      <c r="AC118" s="2">
        <v>11.917885143679063</v>
      </c>
      <c r="AD118" s="5">
        <v>9.1951578075109452E-2</v>
      </c>
    </row>
    <row r="119" spans="1:30" x14ac:dyDescent="0.2">
      <c r="A119" s="9" t="s">
        <v>89</v>
      </c>
      <c r="B119" s="6">
        <v>2217</v>
      </c>
      <c r="C119" s="16" t="s">
        <v>87</v>
      </c>
      <c r="D119" s="6">
        <v>35.5</v>
      </c>
      <c r="E119" s="17">
        <v>44.19</v>
      </c>
      <c r="F119" s="9">
        <v>4.6100000000000003</v>
      </c>
      <c r="G119" s="5">
        <f t="shared" si="3"/>
        <v>5.25</v>
      </c>
      <c r="I119" s="5">
        <v>14.075703000000001</v>
      </c>
      <c r="J119" s="5">
        <v>1.1716266210916699</v>
      </c>
      <c r="K119" s="5">
        <v>0.22878034489668</v>
      </c>
      <c r="L119" s="5">
        <v>2.1042673336803701</v>
      </c>
      <c r="M119" s="5">
        <v>-0.66868365299611499</v>
      </c>
      <c r="N119" s="5">
        <v>3.2041482040884999</v>
      </c>
      <c r="O119" s="5">
        <v>0.92460270492652696</v>
      </c>
      <c r="P119" s="5">
        <v>0.47623987553476599</v>
      </c>
      <c r="Q119" s="5">
        <v>1.3746551296646801</v>
      </c>
      <c r="R119" s="5">
        <v>-0.34261377307325902</v>
      </c>
      <c r="S119" s="5">
        <v>1.8072913381444999</v>
      </c>
      <c r="U119" s="2" t="s">
        <v>114</v>
      </c>
      <c r="V119" s="7">
        <v>1990</v>
      </c>
      <c r="W119" s="2" t="s">
        <v>112</v>
      </c>
      <c r="X119" s="2">
        <v>14.5</v>
      </c>
      <c r="Y119" s="2">
        <v>13.472080275016259</v>
      </c>
      <c r="Z119" s="2">
        <v>15.797473585666586</v>
      </c>
      <c r="AA119" s="2">
        <v>12.164054660963272</v>
      </c>
      <c r="AB119" s="2">
        <f t="shared" si="2"/>
        <v>0.2000199961628768</v>
      </c>
      <c r="AC119" s="2">
        <v>11.95340679221145</v>
      </c>
      <c r="AD119" s="5">
        <v>0.10754558178082707</v>
      </c>
    </row>
    <row r="120" spans="1:30" x14ac:dyDescent="0.2">
      <c r="A120" s="9" t="s">
        <v>86</v>
      </c>
      <c r="B120" s="6">
        <v>1533</v>
      </c>
      <c r="C120" s="16" t="s">
        <v>87</v>
      </c>
      <c r="D120" s="6">
        <v>26.5</v>
      </c>
      <c r="E120" s="17">
        <v>44.37</v>
      </c>
      <c r="F120" s="9">
        <v>3.88</v>
      </c>
      <c r="G120" s="5">
        <f t="shared" si="3"/>
        <v>4.5199999999999996</v>
      </c>
      <c r="H120" s="5"/>
      <c r="I120" s="5">
        <v>14.851931500000001</v>
      </c>
      <c r="J120" s="5">
        <v>1.1113474526746401</v>
      </c>
      <c r="K120" s="5">
        <v>0.18237467469726101</v>
      </c>
      <c r="L120" s="5">
        <v>2.1102980123614099</v>
      </c>
      <c r="M120" s="5">
        <v>-0.80770696509114104</v>
      </c>
      <c r="N120" s="5">
        <v>3.0608022513889201</v>
      </c>
      <c r="O120" s="5">
        <v>0.88742453284113099</v>
      </c>
      <c r="P120" s="5">
        <v>0.58476571948167699</v>
      </c>
      <c r="Q120" s="5">
        <v>1.2209661758158801</v>
      </c>
      <c r="R120" s="5">
        <v>-6.7789003152900498E-2</v>
      </c>
      <c r="S120" s="5">
        <v>1.72235467712617</v>
      </c>
      <c r="U120" s="2" t="s">
        <v>118</v>
      </c>
      <c r="V120" s="7">
        <v>2654</v>
      </c>
      <c r="W120" s="2" t="s">
        <v>106</v>
      </c>
      <c r="X120" s="2">
        <v>26.5</v>
      </c>
      <c r="Y120" s="2">
        <v>14.1250799334953</v>
      </c>
      <c r="Z120" s="2">
        <v>14.355226238759883</v>
      </c>
      <c r="AA120" s="2">
        <v>14.355226238759883</v>
      </c>
      <c r="AB120" s="2">
        <f t="shared" si="2"/>
        <v>1.1619443188155891</v>
      </c>
      <c r="AC120" s="2">
        <v>12.777300758148332</v>
      </c>
      <c r="AD120" s="5">
        <v>0.4692350328271182</v>
      </c>
    </row>
    <row r="121" spans="1:30" x14ac:dyDescent="0.2">
      <c r="A121" s="9" t="s">
        <v>89</v>
      </c>
      <c r="B121" s="6">
        <v>2217</v>
      </c>
      <c r="C121" s="16" t="s">
        <v>87</v>
      </c>
      <c r="D121" s="6">
        <v>36.5</v>
      </c>
      <c r="E121" s="17">
        <v>44.52</v>
      </c>
      <c r="F121" s="9">
        <v>3.96</v>
      </c>
      <c r="G121" s="5">
        <f t="shared" si="3"/>
        <v>4.5999999999999996</v>
      </c>
      <c r="I121" s="5">
        <v>14.357036000000001</v>
      </c>
      <c r="J121" s="5">
        <v>1.2564995866625599</v>
      </c>
      <c r="K121" s="5">
        <v>0.29831241355568699</v>
      </c>
      <c r="L121" s="5">
        <v>2.2468758676568301</v>
      </c>
      <c r="M121" s="5">
        <v>-0.70529889726671102</v>
      </c>
      <c r="N121" s="5">
        <v>3.3054009094313601</v>
      </c>
      <c r="O121" s="5">
        <v>0.94384751710733605</v>
      </c>
      <c r="P121" s="5">
        <v>0.67095951282903199</v>
      </c>
      <c r="Q121" s="5">
        <v>1.22506078499851</v>
      </c>
      <c r="R121" s="5">
        <v>0.399930187757567</v>
      </c>
      <c r="S121" s="5">
        <v>1.4998270655580099</v>
      </c>
      <c r="U121" s="2" t="s">
        <v>114</v>
      </c>
      <c r="V121" s="7">
        <v>1990</v>
      </c>
      <c r="W121" s="2" t="s">
        <v>112</v>
      </c>
      <c r="X121" s="2">
        <v>15.5</v>
      </c>
      <c r="Y121" s="2">
        <v>14.401189259500139</v>
      </c>
      <c r="Z121" s="2">
        <v>14.819426522752538</v>
      </c>
      <c r="AA121" s="2">
        <v>11.410958422519455</v>
      </c>
      <c r="AB121" s="2">
        <f t="shared" si="2"/>
        <v>-0.1305892525139587</v>
      </c>
      <c r="AC121" s="2">
        <v>12.833556436728127</v>
      </c>
      <c r="AD121" s="5">
        <v>0.49393127572364826</v>
      </c>
    </row>
    <row r="122" spans="1:30" x14ac:dyDescent="0.2">
      <c r="A122" s="9" t="s">
        <v>86</v>
      </c>
      <c r="B122" s="6">
        <v>1533</v>
      </c>
      <c r="C122" s="16" t="s">
        <v>87</v>
      </c>
      <c r="D122" s="6">
        <v>27.5</v>
      </c>
      <c r="E122" s="17">
        <v>45.05</v>
      </c>
      <c r="F122" s="9">
        <v>3.88</v>
      </c>
      <c r="G122" s="5">
        <f t="shared" si="3"/>
        <v>4.5199999999999996</v>
      </c>
      <c r="H122" s="5"/>
      <c r="I122" s="5">
        <v>13.95952500000001</v>
      </c>
      <c r="J122" s="5">
        <v>1.7520024688970199</v>
      </c>
      <c r="K122" s="5">
        <v>0.78209445070805805</v>
      </c>
      <c r="L122" s="5">
        <v>2.7534578436080999</v>
      </c>
      <c r="M122" s="5">
        <v>-9.8238047668491202E-2</v>
      </c>
      <c r="N122" s="5">
        <v>3.6870903086645899</v>
      </c>
      <c r="O122" s="5">
        <v>1.00902566369678</v>
      </c>
      <c r="P122" s="5">
        <v>0.67304318298229404</v>
      </c>
      <c r="Q122" s="5">
        <v>1.2793136192657499</v>
      </c>
      <c r="R122" s="5">
        <v>-0.15355259788122899</v>
      </c>
      <c r="S122" s="5">
        <v>1.56242457565735</v>
      </c>
      <c r="U122" s="2" t="s">
        <v>123</v>
      </c>
      <c r="V122" s="7">
        <v>1020</v>
      </c>
      <c r="W122" s="2" t="s">
        <v>112</v>
      </c>
      <c r="X122" s="2">
        <v>5.5</v>
      </c>
      <c r="Y122" s="2">
        <v>14.780126849894291</v>
      </c>
      <c r="Z122" s="2">
        <v>18.373432287529905</v>
      </c>
      <c r="AA122" s="2">
        <v>14.147542861398026</v>
      </c>
      <c r="AB122" s="2">
        <f t="shared" si="2"/>
        <v>1.070771316153734</v>
      </c>
      <c r="AC122" s="2">
        <v>12.530228196086826</v>
      </c>
      <c r="AD122" s="5">
        <v>0.36077017808211664</v>
      </c>
    </row>
    <row r="123" spans="1:30" x14ac:dyDescent="0.2">
      <c r="A123" s="9" t="s">
        <v>86</v>
      </c>
      <c r="B123" s="6">
        <v>1533</v>
      </c>
      <c r="C123" s="16" t="s">
        <v>87</v>
      </c>
      <c r="D123" s="6">
        <v>28.5</v>
      </c>
      <c r="E123" s="17">
        <v>45.74</v>
      </c>
      <c r="F123" s="9">
        <v>3.99</v>
      </c>
      <c r="G123" s="5">
        <f t="shared" si="3"/>
        <v>4.63</v>
      </c>
      <c r="H123" s="5"/>
      <c r="I123" s="5">
        <v>14.748852000000024</v>
      </c>
      <c r="J123" s="5">
        <v>1.76954589678661</v>
      </c>
      <c r="K123" s="5">
        <v>0.77242611099386205</v>
      </c>
      <c r="L123" s="5">
        <v>2.7714761543811002</v>
      </c>
      <c r="M123" s="5">
        <v>-0.211068595226894</v>
      </c>
      <c r="N123" s="5">
        <v>3.67705777107096</v>
      </c>
      <c r="O123" s="5">
        <v>0.49052176994740299</v>
      </c>
      <c r="P123" s="5">
        <v>-5.3060022722652603E-2</v>
      </c>
      <c r="Q123" s="5">
        <v>1.0834425100063301</v>
      </c>
      <c r="R123" s="5">
        <v>-0.38251349102434901</v>
      </c>
      <c r="S123" s="5">
        <v>1.4360726967613999</v>
      </c>
      <c r="U123" s="2" t="s">
        <v>116</v>
      </c>
      <c r="V123" s="7">
        <v>3040</v>
      </c>
      <c r="W123" s="2" t="s">
        <v>106</v>
      </c>
      <c r="X123" s="2">
        <v>8.5</v>
      </c>
      <c r="Y123" s="2">
        <v>14.782608695652176</v>
      </c>
      <c r="Z123" s="2">
        <v>12.09</v>
      </c>
      <c r="AA123" s="2">
        <v>12.09</v>
      </c>
      <c r="AB123" s="2">
        <f t="shared" si="2"/>
        <v>0.16751000000000005</v>
      </c>
      <c r="AC123" s="2">
        <v>13.313919535493252</v>
      </c>
      <c r="AD123" s="5">
        <v>0.70481067608153758</v>
      </c>
    </row>
    <row r="124" spans="1:30" x14ac:dyDescent="0.2">
      <c r="A124" s="9" t="s">
        <v>86</v>
      </c>
      <c r="B124" s="6">
        <v>1533</v>
      </c>
      <c r="C124" s="16" t="s">
        <v>87</v>
      </c>
      <c r="D124" s="6">
        <v>29.5</v>
      </c>
      <c r="E124" s="17">
        <v>46.4</v>
      </c>
      <c r="F124" s="9">
        <v>3.88</v>
      </c>
      <c r="G124" s="5">
        <f t="shared" si="3"/>
        <v>4.5199999999999996</v>
      </c>
      <c r="H124" s="5"/>
      <c r="I124" s="5">
        <v>16.288779999999999</v>
      </c>
      <c r="J124" s="5">
        <v>1.3656397430630101</v>
      </c>
      <c r="K124" s="5">
        <v>0.37890547471290498</v>
      </c>
      <c r="L124" s="5">
        <v>2.3580534787065299</v>
      </c>
      <c r="M124" s="5">
        <v>-0.55357492113901496</v>
      </c>
      <c r="N124" s="5">
        <v>3.3305946505767801</v>
      </c>
      <c r="O124" s="5">
        <v>0.63736373060760898</v>
      </c>
      <c r="P124" s="5">
        <v>0.139425957016163</v>
      </c>
      <c r="Q124" s="5">
        <v>0.96254040670106999</v>
      </c>
      <c r="R124" s="5">
        <v>-0.26366952027339902</v>
      </c>
      <c r="S124" s="5">
        <v>1.25889726229563</v>
      </c>
      <c r="U124" s="2" t="s">
        <v>120</v>
      </c>
      <c r="V124" s="7">
        <v>1051</v>
      </c>
      <c r="W124" s="2" t="s">
        <v>112</v>
      </c>
      <c r="X124" s="2">
        <v>10.5</v>
      </c>
      <c r="Y124" s="2">
        <v>15.158439116125999</v>
      </c>
      <c r="Z124" s="2">
        <v>13.827809685398393</v>
      </c>
      <c r="AA124" s="2">
        <v>10.647413457756763</v>
      </c>
      <c r="AB124" s="2">
        <f t="shared" si="2"/>
        <v>-0.46578549204478126</v>
      </c>
      <c r="AC124" s="2">
        <v>13.124958013091518</v>
      </c>
      <c r="AD124" s="5">
        <v>0.62185656774717657</v>
      </c>
    </row>
    <row r="125" spans="1:30" x14ac:dyDescent="0.2">
      <c r="A125" s="9" t="s">
        <v>86</v>
      </c>
      <c r="B125" s="6">
        <v>1533</v>
      </c>
      <c r="C125" s="16" t="s">
        <v>87</v>
      </c>
      <c r="D125" s="6">
        <v>30.5</v>
      </c>
      <c r="E125" s="17">
        <v>47.06</v>
      </c>
      <c r="F125" s="9">
        <v>2.9</v>
      </c>
      <c r="G125" s="5">
        <f t="shared" si="3"/>
        <v>3.54</v>
      </c>
      <c r="H125" s="5">
        <f>STDEV(2.686,3.111)</f>
        <v>0.30052038200428288</v>
      </c>
      <c r="I125" s="5">
        <v>16.138432000000002</v>
      </c>
      <c r="J125" s="5">
        <v>1.16794253702398</v>
      </c>
      <c r="K125" s="5">
        <v>0.14423427685662699</v>
      </c>
      <c r="L125" s="5">
        <v>2.14880112028934</v>
      </c>
      <c r="M125" s="5">
        <v>-0.64293456608898103</v>
      </c>
      <c r="N125" s="5">
        <v>3.2449030032694499</v>
      </c>
      <c r="O125" s="5">
        <v>0.694022297163982</v>
      </c>
      <c r="P125" s="5">
        <v>0.37867159254661598</v>
      </c>
      <c r="Q125" s="5">
        <v>0.99926624414213505</v>
      </c>
      <c r="R125" s="5">
        <v>-2.2058990270001501E-2</v>
      </c>
      <c r="S125" s="5">
        <v>1.24738269386342</v>
      </c>
      <c r="U125" s="2" t="s">
        <v>130</v>
      </c>
      <c r="V125" s="7">
        <v>1674</v>
      </c>
      <c r="W125" s="2" t="s">
        <v>106</v>
      </c>
      <c r="X125" s="2">
        <v>5.5</v>
      </c>
      <c r="Y125" s="2">
        <v>15.327982326951398</v>
      </c>
      <c r="Z125" s="2">
        <v>18.273682935792017</v>
      </c>
      <c r="AA125" s="2">
        <v>18.273682935792017</v>
      </c>
      <c r="AB125" s="2">
        <f t="shared" si="2"/>
        <v>2.8821468088126965</v>
      </c>
      <c r="AC125" s="2">
        <v>12.826273283588032</v>
      </c>
      <c r="AD125" s="5">
        <v>0.49073397149514619</v>
      </c>
    </row>
    <row r="126" spans="1:30" x14ac:dyDescent="0.2">
      <c r="A126" s="9" t="s">
        <v>93</v>
      </c>
      <c r="B126" s="6">
        <v>1470</v>
      </c>
      <c r="C126" s="16" t="s">
        <v>92</v>
      </c>
      <c r="D126" s="6">
        <v>54</v>
      </c>
      <c r="E126" s="17">
        <v>47.64</v>
      </c>
      <c r="F126" s="9">
        <v>3.67</v>
      </c>
      <c r="G126" s="5">
        <f t="shared" si="3"/>
        <v>4.3099999999999996</v>
      </c>
      <c r="H126" s="9"/>
      <c r="I126" s="5">
        <v>14.461254500000001</v>
      </c>
      <c r="J126" s="5">
        <v>1.14289719758194</v>
      </c>
      <c r="K126" s="5">
        <v>0.199656818665226</v>
      </c>
      <c r="L126" s="5">
        <v>2.0572649987285399</v>
      </c>
      <c r="M126" s="5">
        <v>-0.64930190472201499</v>
      </c>
      <c r="N126" s="5">
        <v>3.0136807961006098</v>
      </c>
      <c r="O126" s="5">
        <v>0.76070997323258704</v>
      </c>
      <c r="P126" s="5">
        <v>0.49162415211879301</v>
      </c>
      <c r="Q126" s="5">
        <v>1.0102269327330899</v>
      </c>
      <c r="R126" s="5">
        <v>0.18405753120228999</v>
      </c>
      <c r="S126" s="5">
        <v>1.28093787950657</v>
      </c>
      <c r="U126" s="2" t="s">
        <v>130</v>
      </c>
      <c r="V126" s="7">
        <v>1674</v>
      </c>
      <c r="W126" s="2" t="s">
        <v>112</v>
      </c>
      <c r="X126" s="2">
        <v>5.5</v>
      </c>
      <c r="Y126" s="2">
        <v>15.327982326951398</v>
      </c>
      <c r="Z126" s="2">
        <v>13.592403650014001</v>
      </c>
      <c r="AA126" s="2">
        <v>10.466150810510781</v>
      </c>
      <c r="AB126" s="2">
        <f t="shared" si="2"/>
        <v>-0.54535979418576641</v>
      </c>
      <c r="AC126" s="2">
        <v>12.986027967312282</v>
      </c>
      <c r="AD126" s="5">
        <v>0.56086627765009212</v>
      </c>
    </row>
    <row r="127" spans="1:30" x14ac:dyDescent="0.2">
      <c r="A127" s="9" t="s">
        <v>86</v>
      </c>
      <c r="B127" s="6">
        <v>1533</v>
      </c>
      <c r="C127" s="16" t="s">
        <v>87</v>
      </c>
      <c r="D127" s="6">
        <v>31.5</v>
      </c>
      <c r="E127" s="17">
        <v>47.71</v>
      </c>
      <c r="F127" s="9">
        <v>3.82</v>
      </c>
      <c r="G127" s="5">
        <f t="shared" si="3"/>
        <v>4.46</v>
      </c>
      <c r="H127" s="5">
        <f>STDEV(3.815,3.816)</f>
        <v>7.0710678118646967E-4</v>
      </c>
      <c r="I127" s="5">
        <v>14.452284875</v>
      </c>
      <c r="J127" s="5">
        <v>1.0947291282712901</v>
      </c>
      <c r="K127" s="5">
        <v>0.13729830842468199</v>
      </c>
      <c r="L127" s="5">
        <v>2.0062911192698998</v>
      </c>
      <c r="M127" s="5">
        <v>-0.76128021175845595</v>
      </c>
      <c r="N127" s="5">
        <v>2.9603433132394699</v>
      </c>
      <c r="O127" s="5">
        <v>0.70999081816774501</v>
      </c>
      <c r="P127" s="5">
        <v>0.40684678962682802</v>
      </c>
      <c r="Q127" s="5">
        <v>0.985886481211111</v>
      </c>
      <c r="R127" s="5">
        <v>0.104441725453016</v>
      </c>
      <c r="S127" s="5">
        <v>1.2651038280428</v>
      </c>
      <c r="U127" s="2" t="s">
        <v>114</v>
      </c>
      <c r="V127" s="7">
        <v>1990</v>
      </c>
      <c r="W127" s="2" t="s">
        <v>112</v>
      </c>
      <c r="X127" s="2">
        <v>16.5</v>
      </c>
      <c r="Y127" s="2">
        <v>15.33029824398402</v>
      </c>
      <c r="Z127" s="2">
        <v>16.433921056987785</v>
      </c>
      <c r="AA127" s="2">
        <v>12.654119213880595</v>
      </c>
      <c r="AB127" s="2">
        <f t="shared" si="2"/>
        <v>0.41515833489358123</v>
      </c>
      <c r="AC127" s="2">
        <v>15.273012635181862</v>
      </c>
      <c r="AD127" s="5">
        <v>1.564852546844838</v>
      </c>
    </row>
    <row r="128" spans="1:30" x14ac:dyDescent="0.2">
      <c r="A128" s="9" t="s">
        <v>86</v>
      </c>
      <c r="B128" s="6">
        <v>1533</v>
      </c>
      <c r="C128" s="16" t="s">
        <v>87</v>
      </c>
      <c r="D128" s="6">
        <v>32.5</v>
      </c>
      <c r="E128" s="17">
        <v>48.32</v>
      </c>
      <c r="F128" s="9">
        <v>3.85</v>
      </c>
      <c r="G128" s="5">
        <f t="shared" si="3"/>
        <v>4.49</v>
      </c>
      <c r="H128" s="5"/>
      <c r="I128" s="5">
        <v>14.374121000000001</v>
      </c>
      <c r="J128" s="5">
        <v>0.99050859396348401</v>
      </c>
      <c r="K128" s="5">
        <v>6.13677833414525E-2</v>
      </c>
      <c r="L128" s="5">
        <v>1.94157862119292</v>
      </c>
      <c r="M128" s="5">
        <v>-0.88697421558588296</v>
      </c>
      <c r="N128" s="5">
        <v>2.8188637259865201</v>
      </c>
      <c r="O128" s="5">
        <v>0.53761158173052603</v>
      </c>
      <c r="P128" s="5">
        <v>0.20709783880611299</v>
      </c>
      <c r="Q128" s="5">
        <v>0.91538044445725197</v>
      </c>
      <c r="R128" s="5">
        <v>-5.5646343969152703E-2</v>
      </c>
      <c r="S128" s="5">
        <v>1.23493612744744</v>
      </c>
      <c r="U128" s="2" t="s">
        <v>126</v>
      </c>
      <c r="V128" s="7">
        <v>1230</v>
      </c>
      <c r="W128" s="2" t="s">
        <v>112</v>
      </c>
      <c r="X128" s="2">
        <v>15.5</v>
      </c>
      <c r="Y128" s="2">
        <v>16.694013303769399</v>
      </c>
      <c r="Z128" s="2">
        <v>16.738666777430204</v>
      </c>
      <c r="AA128" s="2">
        <v>12.888773418621257</v>
      </c>
      <c r="AB128" s="2">
        <f t="shared" si="2"/>
        <v>0.51817153077473233</v>
      </c>
      <c r="AC128" s="2">
        <v>13.825711529554059</v>
      </c>
      <c r="AD128" s="5">
        <v>0.92948736147423272</v>
      </c>
    </row>
    <row r="129" spans="1:30" x14ac:dyDescent="0.2">
      <c r="A129" s="9" t="s">
        <v>86</v>
      </c>
      <c r="B129" s="6">
        <v>1533</v>
      </c>
      <c r="C129" s="16" t="s">
        <v>87</v>
      </c>
      <c r="D129" s="6">
        <v>33.5</v>
      </c>
      <c r="E129" s="17">
        <v>48.88</v>
      </c>
      <c r="F129" s="9">
        <v>3.76</v>
      </c>
      <c r="G129" s="5">
        <f t="shared" si="3"/>
        <v>4.3999999999999995</v>
      </c>
      <c r="H129" s="5"/>
      <c r="I129" s="5">
        <v>14.156572000000001</v>
      </c>
      <c r="J129" s="5">
        <v>0.952122364523319</v>
      </c>
      <c r="K129" s="5">
        <v>9.51839906326052E-2</v>
      </c>
      <c r="L129" s="5">
        <v>1.8743216739992901</v>
      </c>
      <c r="M129" s="5">
        <v>-0.84817056481672604</v>
      </c>
      <c r="N129" s="5">
        <v>2.8164530109027202</v>
      </c>
      <c r="O129" s="5">
        <v>0.50943387964445297</v>
      </c>
      <c r="P129" s="5">
        <v>0.19398956746590101</v>
      </c>
      <c r="Q129" s="5">
        <v>0.956108057140865</v>
      </c>
      <c r="R129" s="5">
        <v>-8.1450956331529295E-2</v>
      </c>
      <c r="S129" s="5">
        <v>1.3138343721230099</v>
      </c>
      <c r="U129" s="2" t="s">
        <v>130</v>
      </c>
      <c r="V129" s="7">
        <v>1674</v>
      </c>
      <c r="W129" s="2" t="s">
        <v>106</v>
      </c>
      <c r="X129" s="2">
        <v>6.5</v>
      </c>
      <c r="Y129" s="2">
        <v>16.800736377025036</v>
      </c>
      <c r="Z129" s="2">
        <v>22.082336797104652</v>
      </c>
      <c r="AA129" s="2">
        <v>22.082336797104652</v>
      </c>
      <c r="AB129" s="2">
        <f t="shared" si="2"/>
        <v>4.5541458539289428</v>
      </c>
      <c r="AC129" s="2">
        <v>15.432716131484341</v>
      </c>
      <c r="AD129" s="5">
        <v>1.6349623817216257</v>
      </c>
    </row>
    <row r="130" spans="1:30" x14ac:dyDescent="0.2">
      <c r="A130" s="9" t="s">
        <v>94</v>
      </c>
      <c r="B130" s="6">
        <v>700</v>
      </c>
      <c r="C130" s="16" t="s">
        <v>92</v>
      </c>
      <c r="D130" s="6">
        <v>60</v>
      </c>
      <c r="E130" s="17">
        <v>49.43</v>
      </c>
      <c r="F130" s="9">
        <v>3.5</v>
      </c>
      <c r="G130" s="5">
        <f t="shared" si="3"/>
        <v>4.1399999999999997</v>
      </c>
      <c r="H130" s="9"/>
      <c r="I130" s="5">
        <v>13.669080000000001</v>
      </c>
      <c r="J130" s="5">
        <v>0.96858344843642197</v>
      </c>
      <c r="K130" s="5">
        <v>0.10468234165684601</v>
      </c>
      <c r="L130" s="5">
        <v>1.94483663561159</v>
      </c>
      <c r="M130" s="5">
        <v>-0.81445244890200597</v>
      </c>
      <c r="N130" s="5">
        <v>2.8709182248269198</v>
      </c>
      <c r="O130" s="5">
        <v>0.56713733210890305</v>
      </c>
      <c r="P130" s="5">
        <v>0.22722089117958699</v>
      </c>
      <c r="Q130" s="5">
        <v>1.0136229705131501</v>
      </c>
      <c r="R130" s="5">
        <v>-5.3382397920041402E-2</v>
      </c>
      <c r="S130" s="5">
        <v>1.3580658521312901</v>
      </c>
      <c r="U130" s="2" t="s">
        <v>133</v>
      </c>
      <c r="V130" s="7">
        <v>1035</v>
      </c>
      <c r="W130" s="2" t="s">
        <v>107</v>
      </c>
      <c r="X130" s="2">
        <v>17.75</v>
      </c>
      <c r="Y130" s="2">
        <v>17.091049999999999</v>
      </c>
      <c r="Z130" s="2">
        <v>11.037177407653013</v>
      </c>
      <c r="AA130" s="2">
        <v>11.037177407653013</v>
      </c>
      <c r="AB130" s="2">
        <f t="shared" si="2"/>
        <v>-0.2946791180403272</v>
      </c>
      <c r="AC130" s="2">
        <v>16.00921679114338</v>
      </c>
      <c r="AD130" s="5">
        <v>1.8880461713119443</v>
      </c>
    </row>
    <row r="131" spans="1:30" x14ac:dyDescent="0.2">
      <c r="A131" s="9" t="s">
        <v>98</v>
      </c>
      <c r="B131" s="6">
        <v>1470</v>
      </c>
      <c r="C131" s="16" t="s">
        <v>99</v>
      </c>
      <c r="D131" s="6">
        <v>32.5</v>
      </c>
      <c r="E131" s="17">
        <v>49.64</v>
      </c>
      <c r="F131" s="9">
        <v>3.43</v>
      </c>
      <c r="G131" s="5">
        <f t="shared" si="3"/>
        <v>4.07</v>
      </c>
      <c r="H131" s="9"/>
      <c r="I131" s="5">
        <v>13.82854</v>
      </c>
      <c r="J131" s="5">
        <v>1.49057629163703</v>
      </c>
      <c r="K131" s="5">
        <v>0.46443223809857298</v>
      </c>
      <c r="L131" s="5">
        <v>2.5255415328808302</v>
      </c>
      <c r="M131" s="5">
        <v>-0.572014475174351</v>
      </c>
      <c r="N131" s="5">
        <v>3.5655309439830498</v>
      </c>
      <c r="O131" s="5">
        <v>0.87666665342255601</v>
      </c>
      <c r="P131" s="5">
        <v>0.477069979597604</v>
      </c>
      <c r="Q131" s="5">
        <v>1.1703324153570001</v>
      </c>
      <c r="R131" s="5">
        <v>4.1400392201294101E-2</v>
      </c>
      <c r="S131" s="5">
        <v>1.46270397404675</v>
      </c>
      <c r="U131" s="2" t="s">
        <v>120</v>
      </c>
      <c r="V131" s="7">
        <v>1051</v>
      </c>
      <c r="W131" s="2" t="s">
        <v>112</v>
      </c>
      <c r="X131" s="2">
        <v>11.5</v>
      </c>
      <c r="Y131" s="2">
        <v>17.509167842031029</v>
      </c>
      <c r="Z131" s="2">
        <v>24.027498467743108</v>
      </c>
      <c r="AA131" s="2">
        <v>18.501173820162194</v>
      </c>
      <c r="AB131" s="2">
        <f t="shared" ref="AB131:AB194" si="4">0.439*AA131-5.14</f>
        <v>2.9820153070512037</v>
      </c>
      <c r="AC131" s="2">
        <v>15.785482913012881</v>
      </c>
      <c r="AD131" s="5">
        <v>1.7898269988126554</v>
      </c>
    </row>
    <row r="132" spans="1:30" x14ac:dyDescent="0.2">
      <c r="A132" s="9" t="s">
        <v>95</v>
      </c>
      <c r="B132" s="6">
        <v>2627</v>
      </c>
      <c r="C132" s="16" t="s">
        <v>96</v>
      </c>
      <c r="D132" s="6">
        <v>35.5</v>
      </c>
      <c r="E132" s="17">
        <v>49.82</v>
      </c>
      <c r="F132" s="9">
        <v>3.99</v>
      </c>
      <c r="G132" s="5">
        <f t="shared" ref="G132:G195" si="5">F132+0.64</f>
        <v>4.63</v>
      </c>
      <c r="H132" s="9"/>
      <c r="I132" s="5">
        <v>14.074564000000001</v>
      </c>
      <c r="J132" s="5">
        <v>2.8467522467787498</v>
      </c>
      <c r="K132" s="5">
        <v>1.74454522189464</v>
      </c>
      <c r="L132" s="5">
        <v>3.9511860762453699</v>
      </c>
      <c r="M132" s="5">
        <v>0.82093514897900699</v>
      </c>
      <c r="N132" s="5">
        <v>4.8869888488973796</v>
      </c>
      <c r="O132" s="5">
        <v>1.1135524382714701</v>
      </c>
      <c r="P132" s="5">
        <v>0.83466988531167396</v>
      </c>
      <c r="Q132" s="5">
        <v>1.3787113346873501</v>
      </c>
      <c r="R132" s="5">
        <v>0.57780985953723096</v>
      </c>
      <c r="S132" s="5">
        <v>1.6678342105711801</v>
      </c>
      <c r="U132" s="2" t="s">
        <v>120</v>
      </c>
      <c r="V132" s="7">
        <v>1051</v>
      </c>
      <c r="W132" s="2" t="s">
        <v>112</v>
      </c>
      <c r="X132" s="2">
        <v>12.5</v>
      </c>
      <c r="Y132" s="2">
        <v>19.859896567936058</v>
      </c>
      <c r="Z132" s="2">
        <v>20.177431833994547</v>
      </c>
      <c r="AA132" s="2">
        <v>15.536622512175802</v>
      </c>
      <c r="AB132" s="2">
        <f t="shared" si="4"/>
        <v>1.680577282845177</v>
      </c>
      <c r="AC132" s="2">
        <v>14.189015553591952</v>
      </c>
      <c r="AD132" s="5">
        <v>1.0889778280268674</v>
      </c>
    </row>
    <row r="133" spans="1:30" x14ac:dyDescent="0.2">
      <c r="A133" s="9" t="s">
        <v>98</v>
      </c>
      <c r="B133" s="6">
        <v>1470</v>
      </c>
      <c r="C133" s="16" t="s">
        <v>96</v>
      </c>
      <c r="D133" s="6">
        <v>34.5</v>
      </c>
      <c r="E133" s="17">
        <v>51.45</v>
      </c>
      <c r="F133" s="9">
        <v>3.79</v>
      </c>
      <c r="G133" s="5">
        <f t="shared" si="5"/>
        <v>4.43</v>
      </c>
      <c r="H133" s="9"/>
      <c r="I133" s="5">
        <v>16.110559999999992</v>
      </c>
      <c r="J133" s="5">
        <v>3.1747058657688099</v>
      </c>
      <c r="K133" s="5">
        <v>2.1512615691449199</v>
      </c>
      <c r="L133" s="5">
        <v>4.1905189311350499</v>
      </c>
      <c r="M133" s="5">
        <v>1.21694925589605</v>
      </c>
      <c r="N133" s="5">
        <v>5.0751942183358096</v>
      </c>
      <c r="O133" s="5">
        <v>1.13657373470085</v>
      </c>
      <c r="P133" s="5">
        <v>0.86170784614608298</v>
      </c>
      <c r="Q133" s="5">
        <v>1.39345772593121</v>
      </c>
      <c r="R133" s="5">
        <v>0.58360208807912906</v>
      </c>
      <c r="S133" s="5">
        <v>1.6725031531901999</v>
      </c>
      <c r="U133" s="2" t="s">
        <v>133</v>
      </c>
      <c r="V133" s="7">
        <v>1035</v>
      </c>
      <c r="W133" s="2" t="s">
        <v>107</v>
      </c>
      <c r="X133" s="2">
        <v>22.25</v>
      </c>
      <c r="Y133" s="2">
        <v>20.394950000000001</v>
      </c>
      <c r="Z133" s="2">
        <v>11.77010402796876</v>
      </c>
      <c r="AA133" s="2">
        <v>11.77010402796876</v>
      </c>
      <c r="AB133" s="2">
        <f t="shared" si="4"/>
        <v>2.7075668278286003E-2</v>
      </c>
      <c r="AC133" s="2">
        <v>14.981580072061353</v>
      </c>
      <c r="AD133" s="5">
        <v>1.4369136516349341</v>
      </c>
    </row>
    <row r="134" spans="1:30" x14ac:dyDescent="0.2">
      <c r="A134" s="9" t="s">
        <v>98</v>
      </c>
      <c r="B134" s="6">
        <v>1470</v>
      </c>
      <c r="C134" s="16" t="s">
        <v>92</v>
      </c>
      <c r="D134" s="6">
        <v>36.5</v>
      </c>
      <c r="E134" s="17">
        <v>53.26</v>
      </c>
      <c r="F134" s="9">
        <v>3.78</v>
      </c>
      <c r="G134" s="5">
        <f t="shared" si="5"/>
        <v>4.42</v>
      </c>
      <c r="H134" s="9"/>
      <c r="I134" s="5">
        <v>18.255453333333328</v>
      </c>
      <c r="J134" s="5">
        <v>3.7556457376261601</v>
      </c>
      <c r="K134" s="5">
        <v>2.7086794921078798</v>
      </c>
      <c r="L134" s="5">
        <v>4.6891764075368698</v>
      </c>
      <c r="M134" s="5">
        <v>1.7009394109302001</v>
      </c>
      <c r="N134" s="5">
        <v>5.5672175477329899</v>
      </c>
      <c r="O134" s="5">
        <v>1.2659982105246299</v>
      </c>
      <c r="P134" s="5">
        <v>0.95490819380105496</v>
      </c>
      <c r="Q134" s="5">
        <v>1.5449743994295699</v>
      </c>
      <c r="R134" s="5">
        <v>0.66303444430605296</v>
      </c>
      <c r="S134" s="5">
        <v>1.82308099359432</v>
      </c>
      <c r="U134" s="2" t="s">
        <v>116</v>
      </c>
      <c r="V134" s="7">
        <v>3040</v>
      </c>
      <c r="W134" s="2" t="s">
        <v>106</v>
      </c>
      <c r="X134" s="2">
        <v>9.5</v>
      </c>
      <c r="Y134" s="2">
        <v>20.666666666666668</v>
      </c>
      <c r="Z134" s="2">
        <v>14.1</v>
      </c>
      <c r="AA134" s="2">
        <v>14.1</v>
      </c>
      <c r="AB134" s="2">
        <f t="shared" si="4"/>
        <v>1.0499000000000001</v>
      </c>
      <c r="AC134" s="2">
        <v>14.208885308028915</v>
      </c>
      <c r="AD134" s="5">
        <v>1.0977006502246942</v>
      </c>
    </row>
    <row r="135" spans="1:30" x14ac:dyDescent="0.2">
      <c r="A135" s="9" t="s">
        <v>93</v>
      </c>
      <c r="B135" s="6">
        <v>1470</v>
      </c>
      <c r="C135" s="16" t="s">
        <v>92</v>
      </c>
      <c r="D135" s="6">
        <v>62</v>
      </c>
      <c r="E135" s="17">
        <v>53.96</v>
      </c>
      <c r="F135" s="9">
        <v>3.57</v>
      </c>
      <c r="G135" s="5">
        <f t="shared" si="5"/>
        <v>4.21</v>
      </c>
      <c r="H135" s="9"/>
      <c r="I135" s="5">
        <v>19.318519999999999</v>
      </c>
      <c r="J135" s="5">
        <v>3.86756405490368</v>
      </c>
      <c r="K135" s="5">
        <v>2.9570360071703701</v>
      </c>
      <c r="L135" s="5">
        <v>4.8874418022921899</v>
      </c>
      <c r="M135" s="5">
        <v>2.0217072713548201</v>
      </c>
      <c r="N135" s="5">
        <v>5.70578572956087</v>
      </c>
      <c r="O135" s="5">
        <v>1.22783813229115</v>
      </c>
      <c r="P135" s="5">
        <v>0.93421919235951201</v>
      </c>
      <c r="Q135" s="5">
        <v>1.5119819746590399</v>
      </c>
      <c r="R135" s="5">
        <v>0.660015278436755</v>
      </c>
      <c r="S135" s="5">
        <v>1.77885743850665</v>
      </c>
      <c r="U135" s="2" t="s">
        <v>111</v>
      </c>
      <c r="V135" s="7">
        <v>1228</v>
      </c>
      <c r="W135" s="2" t="s">
        <v>106</v>
      </c>
      <c r="X135" s="2">
        <v>19.5</v>
      </c>
      <c r="Y135" s="2">
        <v>21.128603104212861</v>
      </c>
      <c r="Z135" s="2">
        <v>15</v>
      </c>
      <c r="AA135" s="2">
        <v>15</v>
      </c>
      <c r="AB135" s="2">
        <f t="shared" si="4"/>
        <v>1.4450000000000003</v>
      </c>
      <c r="AC135" s="2">
        <v>14.311560805593752</v>
      </c>
      <c r="AD135" s="5">
        <v>1.1427751936556572</v>
      </c>
    </row>
    <row r="136" spans="1:30" x14ac:dyDescent="0.2">
      <c r="A136" s="9" t="s">
        <v>94</v>
      </c>
      <c r="B136" s="6">
        <v>700</v>
      </c>
      <c r="C136" s="16" t="s">
        <v>92</v>
      </c>
      <c r="D136" s="6">
        <v>67</v>
      </c>
      <c r="E136" s="17">
        <v>54.8</v>
      </c>
      <c r="F136" s="9">
        <v>3.72</v>
      </c>
      <c r="G136" s="5">
        <f t="shared" si="5"/>
        <v>4.3600000000000003</v>
      </c>
      <c r="H136" s="9"/>
      <c r="I136" s="5">
        <v>20.594200000000001</v>
      </c>
      <c r="J136" s="5">
        <v>3.4902571914093699</v>
      </c>
      <c r="K136" s="5">
        <v>2.5524760370264099</v>
      </c>
      <c r="L136" s="5">
        <v>4.4816497632493997</v>
      </c>
      <c r="M136" s="5">
        <v>1.7310650760590101</v>
      </c>
      <c r="N136" s="5">
        <v>5.5117598141859396</v>
      </c>
      <c r="O136" s="5">
        <v>1.21005455376703</v>
      </c>
      <c r="P136" s="5">
        <v>0.86186372622784901</v>
      </c>
      <c r="Q136" s="5">
        <v>1.5314699302447099</v>
      </c>
      <c r="R136" s="5">
        <v>0.53897333007652504</v>
      </c>
      <c r="S136" s="5">
        <v>1.8266051592968</v>
      </c>
      <c r="U136" s="2" t="s">
        <v>111</v>
      </c>
      <c r="V136" s="7">
        <v>1228</v>
      </c>
      <c r="W136" s="2" t="s">
        <v>112</v>
      </c>
      <c r="X136" s="2">
        <v>20.5</v>
      </c>
      <c r="Y136" s="2">
        <v>22.237250554323726</v>
      </c>
      <c r="Z136" s="2">
        <v>19.010000000000002</v>
      </c>
      <c r="AA136" s="2">
        <v>14.637700000000002</v>
      </c>
      <c r="AB136" s="2">
        <f t="shared" si="4"/>
        <v>1.2859503000000014</v>
      </c>
      <c r="AC136" s="2">
        <v>16.710173805464223</v>
      </c>
      <c r="AD136" s="5">
        <v>2.1957663005987937</v>
      </c>
    </row>
    <row r="137" spans="1:30" x14ac:dyDescent="0.2">
      <c r="A137" s="9" t="s">
        <v>95</v>
      </c>
      <c r="B137" s="6">
        <v>2627</v>
      </c>
      <c r="C137" s="16" t="s">
        <v>100</v>
      </c>
      <c r="D137" s="6">
        <v>39.5</v>
      </c>
      <c r="E137" s="17">
        <v>55.44</v>
      </c>
      <c r="F137" s="9">
        <v>3.48</v>
      </c>
      <c r="G137" s="5">
        <f t="shared" si="5"/>
        <v>4.12</v>
      </c>
      <c r="H137" s="9"/>
      <c r="I137" s="5">
        <v>20.497005333333327</v>
      </c>
      <c r="J137" s="5">
        <v>3.3148743635094098</v>
      </c>
      <c r="K137" s="5">
        <v>2.40028946717459</v>
      </c>
      <c r="L137" s="5">
        <v>4.2695551381638097</v>
      </c>
      <c r="M137" s="5">
        <v>1.44730428286496</v>
      </c>
      <c r="N137" s="5">
        <v>5.2758543114776097</v>
      </c>
      <c r="O137" s="5">
        <v>1.03275104858523</v>
      </c>
      <c r="P137" s="5">
        <v>0.68806259074819998</v>
      </c>
      <c r="Q137" s="5">
        <v>1.4136054233283899</v>
      </c>
      <c r="R137" s="5">
        <v>0.40941183331907</v>
      </c>
      <c r="S137" s="5">
        <v>1.7478786805564299</v>
      </c>
      <c r="U137" s="2" t="s">
        <v>111</v>
      </c>
      <c r="V137" s="7">
        <v>1228</v>
      </c>
      <c r="W137" s="2" t="s">
        <v>106</v>
      </c>
      <c r="X137" s="2">
        <v>21.5</v>
      </c>
      <c r="Y137" s="2">
        <v>23.345898004434588</v>
      </c>
      <c r="Z137" s="2">
        <v>16.05</v>
      </c>
      <c r="AA137" s="2">
        <v>16.05</v>
      </c>
      <c r="AB137" s="2">
        <f t="shared" si="4"/>
        <v>1.9059500000000007</v>
      </c>
      <c r="AC137" s="2">
        <v>16.634173805464222</v>
      </c>
      <c r="AD137" s="5">
        <v>2.162402300598794</v>
      </c>
    </row>
    <row r="138" spans="1:30" x14ac:dyDescent="0.2">
      <c r="A138" s="9" t="s">
        <v>95</v>
      </c>
      <c r="B138" s="6">
        <v>2627</v>
      </c>
      <c r="C138" s="16" t="s">
        <v>96</v>
      </c>
      <c r="D138" s="6">
        <v>43.5</v>
      </c>
      <c r="E138" s="17">
        <v>61.05</v>
      </c>
      <c r="F138" s="9">
        <v>3.83</v>
      </c>
      <c r="G138" s="5">
        <f t="shared" si="5"/>
        <v>4.47</v>
      </c>
      <c r="H138" s="9"/>
      <c r="I138" s="5">
        <v>19.604146153846166</v>
      </c>
      <c r="J138" s="5">
        <v>2.81163421331682</v>
      </c>
      <c r="K138" s="5">
        <v>1.7998063951308401</v>
      </c>
      <c r="L138" s="5">
        <v>3.8836718179440202</v>
      </c>
      <c r="M138" s="5">
        <v>0.72275786675474096</v>
      </c>
      <c r="N138" s="5">
        <v>4.91933963657746</v>
      </c>
      <c r="O138" s="5">
        <v>1.0425673455898601</v>
      </c>
      <c r="P138" s="5">
        <v>0.75468597698564399</v>
      </c>
      <c r="Q138" s="5">
        <v>1.33086450991446</v>
      </c>
      <c r="R138" s="5">
        <v>0.47637877490935698</v>
      </c>
      <c r="S138" s="5">
        <v>1.6183605142764801</v>
      </c>
      <c r="U138" s="2" t="s">
        <v>130</v>
      </c>
      <c r="V138" s="7">
        <v>1674</v>
      </c>
      <c r="W138" s="2" t="s">
        <v>106</v>
      </c>
      <c r="X138" s="2">
        <v>7.5</v>
      </c>
      <c r="Y138" s="2">
        <v>23.957680250783699</v>
      </c>
      <c r="Z138" s="2">
        <v>23.763169027321116</v>
      </c>
      <c r="AA138" s="2">
        <v>23.763169027321116</v>
      </c>
      <c r="AB138" s="2">
        <f t="shared" si="4"/>
        <v>5.2920312029939707</v>
      </c>
      <c r="AC138" s="2">
        <v>16.347292639185589</v>
      </c>
      <c r="AD138" s="5">
        <v>2.0364614686024742</v>
      </c>
    </row>
    <row r="139" spans="1:30" x14ac:dyDescent="0.2">
      <c r="A139" s="9" t="s">
        <v>95</v>
      </c>
      <c r="B139" s="6">
        <v>2627</v>
      </c>
      <c r="C139" s="16" t="s">
        <v>100</v>
      </c>
      <c r="D139" s="6">
        <v>45.5</v>
      </c>
      <c r="E139" s="17">
        <v>63.86</v>
      </c>
      <c r="F139" s="9">
        <v>3.37</v>
      </c>
      <c r="G139" s="5">
        <f t="shared" si="5"/>
        <v>4.01</v>
      </c>
      <c r="H139" s="9"/>
      <c r="I139" s="5">
        <v>19.227399999999999</v>
      </c>
      <c r="J139" s="5">
        <v>2.0019510040578301</v>
      </c>
      <c r="K139" s="5">
        <v>1.0119767378926601</v>
      </c>
      <c r="L139" s="5">
        <v>3.02486455396369</v>
      </c>
      <c r="M139" s="5">
        <v>5.60437826699791E-2</v>
      </c>
      <c r="N139" s="5">
        <v>4.1095200449376801</v>
      </c>
      <c r="O139" s="5">
        <v>0.89281618152510001</v>
      </c>
      <c r="P139" s="5">
        <v>0.60740854509881403</v>
      </c>
      <c r="Q139" s="5">
        <v>1.2182934381960899</v>
      </c>
      <c r="R139" s="5">
        <v>0.24822590173529799</v>
      </c>
      <c r="S139" s="5">
        <v>1.5291700493199101</v>
      </c>
      <c r="U139" s="2" t="s">
        <v>111</v>
      </c>
      <c r="V139" s="7">
        <v>1228</v>
      </c>
      <c r="W139" s="2" t="s">
        <v>106</v>
      </c>
      <c r="X139" s="2">
        <v>22.5</v>
      </c>
      <c r="Y139" s="2">
        <v>24.454545454545453</v>
      </c>
      <c r="Z139" s="2">
        <v>13.72</v>
      </c>
      <c r="AA139" s="2">
        <v>13.72</v>
      </c>
      <c r="AB139" s="2">
        <f t="shared" si="4"/>
        <v>0.88308000000000053</v>
      </c>
      <c r="AC139" s="2">
        <v>15.523619623950754</v>
      </c>
      <c r="AD139" s="5">
        <v>1.674869014914381</v>
      </c>
    </row>
    <row r="140" spans="1:30" x14ac:dyDescent="0.2">
      <c r="A140" s="9" t="s">
        <v>95</v>
      </c>
      <c r="B140" s="6">
        <v>2627</v>
      </c>
      <c r="C140" s="16" t="s">
        <v>96</v>
      </c>
      <c r="D140" s="6">
        <v>47.5</v>
      </c>
      <c r="E140" s="17">
        <v>66.67</v>
      </c>
      <c r="F140" s="9">
        <v>3.8</v>
      </c>
      <c r="G140" s="5">
        <f t="shared" si="5"/>
        <v>4.4399999999999995</v>
      </c>
      <c r="H140" s="9"/>
      <c r="I140" s="5">
        <v>17.508500434782619</v>
      </c>
      <c r="J140" s="5">
        <v>1.07483154994682</v>
      </c>
      <c r="K140" s="5">
        <v>-6.7739742268400696E-3</v>
      </c>
      <c r="L140" s="5">
        <v>2.07845513272113</v>
      </c>
      <c r="M140" s="5">
        <v>-0.99855146005172202</v>
      </c>
      <c r="N140" s="5">
        <v>3.1128285340009199</v>
      </c>
      <c r="O140" s="5">
        <v>0.52083514236068096</v>
      </c>
      <c r="P140" s="5">
        <v>0.14293589044129701</v>
      </c>
      <c r="Q140" s="5">
        <v>0.88663097695994897</v>
      </c>
      <c r="R140" s="5">
        <v>-0.15381923709772299</v>
      </c>
      <c r="S140" s="5">
        <v>1.1978151250456299</v>
      </c>
      <c r="U140" s="2" t="s">
        <v>116</v>
      </c>
      <c r="V140" s="7">
        <v>3040</v>
      </c>
      <c r="W140" s="2" t="s">
        <v>106</v>
      </c>
      <c r="X140" s="2">
        <v>12.5</v>
      </c>
      <c r="Y140" s="2">
        <v>24.666666666666668</v>
      </c>
      <c r="Z140" s="2">
        <v>13.565594168606834</v>
      </c>
      <c r="AA140" s="2">
        <v>13.565594168606834</v>
      </c>
      <c r="AB140" s="2">
        <f t="shared" si="4"/>
        <v>0.8152958400184005</v>
      </c>
      <c r="AC140" s="2">
        <v>14.973418933503172</v>
      </c>
      <c r="AD140" s="5">
        <v>1.433330911807893</v>
      </c>
    </row>
    <row r="141" spans="1:30" x14ac:dyDescent="0.2">
      <c r="A141" s="9" t="s">
        <v>95</v>
      </c>
      <c r="B141" s="6">
        <v>2627</v>
      </c>
      <c r="C141" s="16" t="s">
        <v>100</v>
      </c>
      <c r="D141" s="6">
        <v>47.5</v>
      </c>
      <c r="E141" s="17">
        <v>66.67</v>
      </c>
      <c r="F141" s="9">
        <v>3.77</v>
      </c>
      <c r="G141" s="5">
        <f t="shared" si="5"/>
        <v>4.41</v>
      </c>
      <c r="H141" s="9"/>
      <c r="I141" s="5">
        <v>17.508500434782619</v>
      </c>
      <c r="J141" s="5">
        <v>0.64229221491067301</v>
      </c>
      <c r="K141" s="5">
        <v>-0.33341678077011</v>
      </c>
      <c r="L141" s="5">
        <v>1.5766375208999399</v>
      </c>
      <c r="M141" s="5">
        <v>-1.3318427335431</v>
      </c>
      <c r="N141" s="5">
        <v>2.5925763233124601</v>
      </c>
      <c r="O141" s="5">
        <v>0.60368337299152497</v>
      </c>
      <c r="P141" s="5">
        <v>0.21933151192060801</v>
      </c>
      <c r="Q141" s="5">
        <v>0.91936395647054503</v>
      </c>
      <c r="R141" s="5">
        <v>-0.10701914575931901</v>
      </c>
      <c r="S141" s="5">
        <v>1.1855901263222799</v>
      </c>
      <c r="U141" s="2" t="s">
        <v>133</v>
      </c>
      <c r="V141" s="7">
        <v>1035</v>
      </c>
      <c r="W141" s="2" t="s">
        <v>107</v>
      </c>
      <c r="X141" s="2">
        <v>28.25</v>
      </c>
      <c r="Y141" s="2">
        <v>24.800149999999999</v>
      </c>
      <c r="Z141" s="2">
        <v>10.519334923825829</v>
      </c>
      <c r="AA141" s="2">
        <v>10.519334923825829</v>
      </c>
      <c r="AB141" s="2">
        <f t="shared" si="4"/>
        <v>-0.52201196844046116</v>
      </c>
      <c r="AC141" s="2">
        <v>12.950874604799358</v>
      </c>
      <c r="AD141" s="5">
        <v>0.54543395150691865</v>
      </c>
    </row>
    <row r="142" spans="1:30" x14ac:dyDescent="0.2">
      <c r="A142" s="9" t="s">
        <v>95</v>
      </c>
      <c r="B142" s="6">
        <v>2627</v>
      </c>
      <c r="C142" s="16" t="s">
        <v>100</v>
      </c>
      <c r="D142" s="6">
        <v>49.5</v>
      </c>
      <c r="E142" s="17">
        <v>69.47</v>
      </c>
      <c r="F142" s="9">
        <v>3.7</v>
      </c>
      <c r="G142" s="5">
        <f t="shared" si="5"/>
        <v>4.34</v>
      </c>
      <c r="H142" s="9"/>
      <c r="I142" s="5">
        <v>15.705909130434787</v>
      </c>
      <c r="J142" s="5">
        <v>0.43215597572211001</v>
      </c>
      <c r="K142" s="5">
        <v>-0.47961234176061301</v>
      </c>
      <c r="L142" s="5">
        <v>1.3377542169889101</v>
      </c>
      <c r="M142" s="5">
        <v>-1.45531540189121</v>
      </c>
      <c r="N142" s="5">
        <v>2.2650951239171202</v>
      </c>
      <c r="O142" s="5">
        <v>0.59583488924813399</v>
      </c>
      <c r="P142" s="5">
        <v>0.31560994551538601</v>
      </c>
      <c r="Q142" s="5">
        <v>0.88222029662132095</v>
      </c>
      <c r="R142" s="5">
        <v>5.4059157170736997E-2</v>
      </c>
      <c r="S142" s="5">
        <v>1.13579583882969</v>
      </c>
      <c r="U142" s="2" t="s">
        <v>111</v>
      </c>
      <c r="V142" s="7">
        <v>1228</v>
      </c>
      <c r="W142" s="2" t="s">
        <v>112</v>
      </c>
      <c r="X142" s="2">
        <v>23.5</v>
      </c>
      <c r="Y142" s="2">
        <v>25.563192904656319</v>
      </c>
      <c r="Z142" s="2">
        <v>17.271424088002696</v>
      </c>
      <c r="AA142" s="2">
        <v>13.298996547762076</v>
      </c>
      <c r="AB142" s="2">
        <f t="shared" si="4"/>
        <v>0.69825948446755159</v>
      </c>
      <c r="AC142" s="2">
        <v>12.789349840615126</v>
      </c>
      <c r="AD142" s="5">
        <v>0.47452458003004061</v>
      </c>
    </row>
    <row r="143" spans="1:30" x14ac:dyDescent="0.2">
      <c r="A143" s="9" t="s">
        <v>93</v>
      </c>
      <c r="B143" s="6">
        <v>1470</v>
      </c>
      <c r="C143" s="16" t="s">
        <v>92</v>
      </c>
      <c r="D143" s="6">
        <v>84</v>
      </c>
      <c r="E143" s="17">
        <v>71.33</v>
      </c>
      <c r="F143" s="9">
        <v>3.26</v>
      </c>
      <c r="G143" s="5">
        <f t="shared" si="5"/>
        <v>3.9</v>
      </c>
      <c r="H143" s="9"/>
      <c r="I143" s="5">
        <v>14.142476875000002</v>
      </c>
      <c r="J143" s="5">
        <v>0.780351076672126</v>
      </c>
      <c r="K143" s="5">
        <v>-0.16872818150924401</v>
      </c>
      <c r="L143" s="5">
        <v>1.7569287190182199</v>
      </c>
      <c r="M143" s="5">
        <v>-1.15056485988918</v>
      </c>
      <c r="N143" s="5">
        <v>2.6813707395323898</v>
      </c>
      <c r="O143" s="5">
        <v>0.57538566321683504</v>
      </c>
      <c r="P143" s="5">
        <v>0.302514941507316</v>
      </c>
      <c r="Q143" s="5">
        <v>0.850082004762722</v>
      </c>
      <c r="R143" s="5">
        <v>4.40119322585951E-2</v>
      </c>
      <c r="S143" s="5">
        <v>1.11995436196652</v>
      </c>
      <c r="U143" s="2" t="s">
        <v>118</v>
      </c>
      <c r="V143" s="7">
        <v>2654</v>
      </c>
      <c r="W143" s="2" t="s">
        <v>106</v>
      </c>
      <c r="X143" s="2">
        <v>29.5</v>
      </c>
      <c r="Y143" s="2">
        <v>26.979351583668127</v>
      </c>
      <c r="Z143" s="2">
        <v>13.650447383802051</v>
      </c>
      <c r="AA143" s="2">
        <v>13.650447383802051</v>
      </c>
      <c r="AB143" s="2">
        <f t="shared" si="4"/>
        <v>0.85254640148910088</v>
      </c>
      <c r="AC143" s="2">
        <v>12.777697809839031</v>
      </c>
      <c r="AD143" s="5">
        <v>0.46940933851933497</v>
      </c>
    </row>
    <row r="144" spans="1:30" x14ac:dyDescent="0.2">
      <c r="A144" s="9" t="s">
        <v>93</v>
      </c>
      <c r="B144" s="6">
        <v>1470</v>
      </c>
      <c r="C144" s="16" t="s">
        <v>100</v>
      </c>
      <c r="D144" s="6">
        <v>84</v>
      </c>
      <c r="E144" s="17">
        <v>71.33</v>
      </c>
      <c r="F144" s="9">
        <v>3.41</v>
      </c>
      <c r="G144" s="5">
        <f t="shared" si="5"/>
        <v>4.05</v>
      </c>
      <c r="H144" s="9"/>
      <c r="I144" s="5">
        <v>14.142476875000002</v>
      </c>
      <c r="J144" s="5">
        <v>0.86413394511508901</v>
      </c>
      <c r="K144" s="5">
        <v>-6.8200809233004797E-2</v>
      </c>
      <c r="L144" s="5">
        <v>1.8269141403048501</v>
      </c>
      <c r="M144" s="5">
        <v>-0.94944710672203603</v>
      </c>
      <c r="N144" s="5">
        <v>2.7770820509971701</v>
      </c>
      <c r="O144" s="5">
        <v>0.616107469214076</v>
      </c>
      <c r="P144" s="5">
        <v>0.358638625674291</v>
      </c>
      <c r="Q144" s="5">
        <v>0.89776497553386803</v>
      </c>
      <c r="R144" s="5">
        <v>9.8917685787736895E-2</v>
      </c>
      <c r="S144" s="5">
        <v>1.1549795345799301</v>
      </c>
      <c r="U144" s="2" t="s">
        <v>118</v>
      </c>
      <c r="V144" s="7">
        <v>2654</v>
      </c>
      <c r="W144" s="2" t="s">
        <v>106</v>
      </c>
      <c r="X144" s="2">
        <v>30.5</v>
      </c>
      <c r="Y144" s="2">
        <v>27.446510324208163</v>
      </c>
      <c r="Z144" s="2">
        <v>12.91237617907883</v>
      </c>
      <c r="AA144" s="2">
        <v>12.91237617907883</v>
      </c>
      <c r="AB144" s="2">
        <f t="shared" si="4"/>
        <v>0.5285331426156068</v>
      </c>
      <c r="AC144" s="2">
        <v>13.545238130052615</v>
      </c>
      <c r="AD144" s="5">
        <v>0.80635953909309865</v>
      </c>
    </row>
    <row r="145" spans="1:30" x14ac:dyDescent="0.2">
      <c r="A145" s="9" t="s">
        <v>95</v>
      </c>
      <c r="B145" s="6">
        <v>2627</v>
      </c>
      <c r="C145" s="16" t="s">
        <v>100</v>
      </c>
      <c r="D145" s="6">
        <v>51.5</v>
      </c>
      <c r="E145" s="17">
        <v>72.28</v>
      </c>
      <c r="F145" s="9">
        <v>3.95</v>
      </c>
      <c r="G145" s="5">
        <f t="shared" si="5"/>
        <v>4.59</v>
      </c>
      <c r="H145" s="9"/>
      <c r="I145" s="5">
        <v>12.722286250000002</v>
      </c>
      <c r="J145" s="5">
        <v>0.97686820768030203</v>
      </c>
      <c r="K145" s="5">
        <v>1.7061031686361701E-2</v>
      </c>
      <c r="L145" s="5">
        <v>1.91703025026042</v>
      </c>
      <c r="M145" s="5">
        <v>-0.86980462900257205</v>
      </c>
      <c r="N145" s="5">
        <v>2.8832766288377698</v>
      </c>
      <c r="O145" s="5">
        <v>0.63541917448111995</v>
      </c>
      <c r="P145" s="5">
        <v>0.39451698421160902</v>
      </c>
      <c r="Q145" s="5">
        <v>0.89878438356320001</v>
      </c>
      <c r="R145" s="5">
        <v>0.16328813981086299</v>
      </c>
      <c r="S145" s="5">
        <v>1.1518450463054899</v>
      </c>
      <c r="U145" s="2" t="s">
        <v>126</v>
      </c>
      <c r="V145" s="7">
        <v>1230</v>
      </c>
      <c r="W145" s="2" t="s">
        <v>106</v>
      </c>
      <c r="X145" s="2">
        <v>25.5</v>
      </c>
      <c r="Y145" s="2">
        <v>27.780487804878049</v>
      </c>
      <c r="Z145" s="2">
        <v>13.50733401472637</v>
      </c>
      <c r="AA145" s="2">
        <v>13.50733401472637</v>
      </c>
      <c r="AB145" s="2">
        <f t="shared" si="4"/>
        <v>0.78971963246487675</v>
      </c>
      <c r="AC145" s="2">
        <v>13.465072179020472</v>
      </c>
      <c r="AD145" s="5">
        <v>0.77116668658998755</v>
      </c>
    </row>
    <row r="146" spans="1:30" x14ac:dyDescent="0.2">
      <c r="A146" s="9" t="s">
        <v>98</v>
      </c>
      <c r="B146" s="6">
        <v>1470</v>
      </c>
      <c r="C146" s="16" t="s">
        <v>92</v>
      </c>
      <c r="D146" s="6">
        <v>59.5</v>
      </c>
      <c r="E146" s="17">
        <v>74.09</v>
      </c>
      <c r="F146" s="9">
        <v>3.73</v>
      </c>
      <c r="G146" s="5">
        <f t="shared" si="5"/>
        <v>4.37</v>
      </c>
      <c r="H146" s="9"/>
      <c r="I146" s="5">
        <v>12.618668888888893</v>
      </c>
      <c r="J146" s="5">
        <v>0.90093372167705998</v>
      </c>
      <c r="K146" s="5">
        <v>-3.4515181253393201E-2</v>
      </c>
      <c r="L146" s="5">
        <v>1.8954320355508101</v>
      </c>
      <c r="M146" s="5">
        <v>-0.96691984527900798</v>
      </c>
      <c r="N146" s="5">
        <v>2.85885345352147</v>
      </c>
      <c r="O146" s="5">
        <v>0.86603201537904395</v>
      </c>
      <c r="P146" s="5">
        <v>0.55941561831197395</v>
      </c>
      <c r="Q146" s="5">
        <v>1.1745293572208899</v>
      </c>
      <c r="R146" s="5">
        <v>0.24816741829155001</v>
      </c>
      <c r="S146" s="5">
        <v>1.46518175561998</v>
      </c>
      <c r="U146" s="2" t="s">
        <v>118</v>
      </c>
      <c r="V146" s="7">
        <v>2654</v>
      </c>
      <c r="W146" s="2" t="s">
        <v>106</v>
      </c>
      <c r="X146" s="2">
        <v>31.5</v>
      </c>
      <c r="Y146" s="2">
        <v>27.913669064748198</v>
      </c>
      <c r="Z146" s="2">
        <v>14.357036524893763</v>
      </c>
      <c r="AA146" s="2">
        <v>14.357036524893763</v>
      </c>
      <c r="AB146" s="2">
        <f t="shared" si="4"/>
        <v>1.1627390344283626</v>
      </c>
      <c r="AC146" s="2">
        <v>13.762622702260066</v>
      </c>
      <c r="AD146" s="5">
        <v>0.90179136629216927</v>
      </c>
    </row>
    <row r="147" spans="1:30" x14ac:dyDescent="0.2">
      <c r="A147" s="9" t="s">
        <v>93</v>
      </c>
      <c r="B147" s="6">
        <v>1470</v>
      </c>
      <c r="C147" s="16" t="s">
        <v>100</v>
      </c>
      <c r="D147" s="6">
        <v>91</v>
      </c>
      <c r="E147" s="17">
        <v>76.849999999999994</v>
      </c>
      <c r="F147" s="9">
        <v>3.55</v>
      </c>
      <c r="G147" s="5">
        <f t="shared" si="5"/>
        <v>4.1899999999999995</v>
      </c>
      <c r="H147" s="9"/>
      <c r="I147" s="5">
        <v>13.651477272727274</v>
      </c>
      <c r="J147" s="5">
        <v>0.71058137981616598</v>
      </c>
      <c r="K147" s="5">
        <v>-0.205084841665053</v>
      </c>
      <c r="L147" s="5">
        <v>1.6209854458898201</v>
      </c>
      <c r="M147" s="5">
        <v>-1.10604331018475</v>
      </c>
      <c r="N147" s="5">
        <v>2.4997536199539301</v>
      </c>
      <c r="O147" s="5">
        <v>0.82262432236819405</v>
      </c>
      <c r="P147" s="5">
        <v>0.55906462332096796</v>
      </c>
      <c r="Q147" s="5">
        <v>1.0904591307371201</v>
      </c>
      <c r="R147" s="5">
        <v>0.30046015275372201</v>
      </c>
      <c r="S147" s="5">
        <v>1.4188937385851501</v>
      </c>
      <c r="U147" s="2" t="s">
        <v>114</v>
      </c>
      <c r="V147" s="7">
        <v>1990</v>
      </c>
      <c r="W147" s="2" t="s">
        <v>112</v>
      </c>
      <c r="X147" s="2">
        <v>19.5</v>
      </c>
      <c r="Y147" s="2">
        <v>28.11185468451243</v>
      </c>
      <c r="Z147" s="2">
        <v>16.750865964417347</v>
      </c>
      <c r="AA147" s="2">
        <v>12.898166792601357</v>
      </c>
      <c r="AB147" s="2">
        <f t="shared" si="4"/>
        <v>0.52229522195199607</v>
      </c>
      <c r="AC147" s="2">
        <v>13.706232429211781</v>
      </c>
      <c r="AD147" s="5">
        <v>0.87703603642397177</v>
      </c>
    </row>
    <row r="148" spans="1:30" x14ac:dyDescent="0.2">
      <c r="A148" s="9" t="s">
        <v>93</v>
      </c>
      <c r="B148" s="6">
        <v>1470</v>
      </c>
      <c r="C148" s="16" t="s">
        <v>92</v>
      </c>
      <c r="D148" s="6">
        <v>91</v>
      </c>
      <c r="E148" s="17">
        <v>76.849999999999994</v>
      </c>
      <c r="F148" s="9">
        <v>3.62</v>
      </c>
      <c r="G148" s="5">
        <f t="shared" si="5"/>
        <v>4.26</v>
      </c>
      <c r="H148" s="9"/>
      <c r="I148" s="5">
        <v>13.651477272727274</v>
      </c>
      <c r="J148" s="5">
        <v>0.55288273670377697</v>
      </c>
      <c r="K148" s="5">
        <v>-0.413888841246004</v>
      </c>
      <c r="L148" s="5">
        <v>1.4660838329992301</v>
      </c>
      <c r="M148" s="5">
        <v>-1.3020566558776201</v>
      </c>
      <c r="N148" s="5">
        <v>2.4074000753581699</v>
      </c>
      <c r="O148" s="5">
        <v>0.80993850722408001</v>
      </c>
      <c r="P148" s="5">
        <v>0.50559391987930802</v>
      </c>
      <c r="Q148" s="5">
        <v>1.11326522688618</v>
      </c>
      <c r="R148" s="5">
        <v>0.233620781279711</v>
      </c>
      <c r="S148" s="5">
        <v>1.38350893636991</v>
      </c>
      <c r="U148" s="2" t="s">
        <v>113</v>
      </c>
      <c r="V148" s="7">
        <v>2004</v>
      </c>
      <c r="W148" s="2" t="s">
        <v>112</v>
      </c>
      <c r="X148" s="2">
        <v>15.5</v>
      </c>
      <c r="Y148" s="2">
        <v>28.315396113602393</v>
      </c>
      <c r="Z148" s="2">
        <v>19.66</v>
      </c>
      <c r="AA148" s="2">
        <v>15.138200000000001</v>
      </c>
      <c r="AB148" s="2">
        <f t="shared" si="4"/>
        <v>1.5056698000000006</v>
      </c>
      <c r="AC148" s="2">
        <v>12.922066839933184</v>
      </c>
      <c r="AD148" s="5">
        <v>0.53278734273066775</v>
      </c>
    </row>
    <row r="149" spans="1:30" x14ac:dyDescent="0.2">
      <c r="A149" s="9" t="s">
        <v>98</v>
      </c>
      <c r="B149" s="6">
        <v>1470</v>
      </c>
      <c r="C149" s="16" t="s">
        <v>99</v>
      </c>
      <c r="D149" s="6">
        <v>63.6</v>
      </c>
      <c r="E149" s="17">
        <v>77.8</v>
      </c>
      <c r="F149" s="9">
        <v>3.79</v>
      </c>
      <c r="G149" s="5">
        <f t="shared" si="5"/>
        <v>4.43</v>
      </c>
      <c r="H149" s="9"/>
      <c r="I149" s="5">
        <v>13.749845454545454</v>
      </c>
      <c r="J149" s="5">
        <v>0.53129232914867197</v>
      </c>
      <c r="K149" s="5">
        <v>-0.47152984734993503</v>
      </c>
      <c r="L149" s="5">
        <v>1.4553751685265199</v>
      </c>
      <c r="M149" s="5">
        <v>-1.3289285313302801</v>
      </c>
      <c r="N149" s="5">
        <v>2.4410348709998599</v>
      </c>
      <c r="O149" s="5">
        <v>0.77629094294228196</v>
      </c>
      <c r="P149" s="5">
        <v>0.46610676488527097</v>
      </c>
      <c r="Q149" s="5">
        <v>1.1033003965693999</v>
      </c>
      <c r="R149" s="5">
        <v>0.18358759802855901</v>
      </c>
      <c r="S149" s="5">
        <v>1.3767460924605499</v>
      </c>
      <c r="U149" s="2" t="s">
        <v>118</v>
      </c>
      <c r="V149" s="7">
        <v>2654</v>
      </c>
      <c r="W149" s="2" t="s">
        <v>106</v>
      </c>
      <c r="X149" s="2">
        <v>32.5</v>
      </c>
      <c r="Y149" s="2">
        <v>28.380827805288234</v>
      </c>
      <c r="Z149" s="2">
        <v>12.630424813837401</v>
      </c>
      <c r="AA149" s="2">
        <v>12.630424813837401</v>
      </c>
      <c r="AB149" s="2">
        <f t="shared" si="4"/>
        <v>0.40475649327461927</v>
      </c>
      <c r="AC149" s="2">
        <v>12.528229624507455</v>
      </c>
      <c r="AD149" s="5">
        <v>0.35989280515877287</v>
      </c>
    </row>
    <row r="150" spans="1:30" x14ac:dyDescent="0.2">
      <c r="A150" s="9" t="s">
        <v>98</v>
      </c>
      <c r="B150" s="6">
        <v>1470</v>
      </c>
      <c r="C150" s="16" t="s">
        <v>99</v>
      </c>
      <c r="D150" s="6">
        <v>65.5</v>
      </c>
      <c r="E150" s="17">
        <v>79.52</v>
      </c>
      <c r="F150" s="9">
        <v>3.68</v>
      </c>
      <c r="G150" s="5">
        <f t="shared" si="5"/>
        <v>4.32</v>
      </c>
      <c r="H150" s="9"/>
      <c r="I150" s="5">
        <v>13.953035348837211</v>
      </c>
      <c r="J150" s="5">
        <v>0.48345208612969498</v>
      </c>
      <c r="K150" s="5">
        <v>-0.48652075575213199</v>
      </c>
      <c r="L150" s="5">
        <v>1.4593905930333999</v>
      </c>
      <c r="M150" s="5">
        <v>-1.40984269511007</v>
      </c>
      <c r="N150" s="5">
        <v>2.39942534233646</v>
      </c>
      <c r="O150" s="5">
        <v>0.69909036696401705</v>
      </c>
      <c r="P150" s="5">
        <v>0.43891048288629902</v>
      </c>
      <c r="Q150" s="5">
        <v>0.97105657375545795</v>
      </c>
      <c r="R150" s="5">
        <v>0.19741617020812399</v>
      </c>
      <c r="S150" s="5">
        <v>1.23505199938415</v>
      </c>
      <c r="U150" s="2" t="s">
        <v>122</v>
      </c>
      <c r="V150" s="7">
        <v>1031</v>
      </c>
      <c r="W150" s="2" t="s">
        <v>106</v>
      </c>
      <c r="X150" s="2">
        <v>20.5</v>
      </c>
      <c r="Y150" s="2">
        <v>28.617647058823529</v>
      </c>
      <c r="Z150" s="2">
        <v>9.5865060683333976</v>
      </c>
      <c r="AA150" s="2">
        <v>9.5865060683333976</v>
      </c>
      <c r="AB150" s="2">
        <f t="shared" si="4"/>
        <v>-0.93152383600163802</v>
      </c>
      <c r="AC150" s="2">
        <v>12.33180373614961</v>
      </c>
      <c r="AD150" s="5">
        <v>0.27366184016967932</v>
      </c>
    </row>
    <row r="151" spans="1:30" x14ac:dyDescent="0.2">
      <c r="A151" s="9" t="s">
        <v>93</v>
      </c>
      <c r="B151" s="6">
        <v>1470</v>
      </c>
      <c r="C151" s="16" t="s">
        <v>92</v>
      </c>
      <c r="D151" s="6">
        <v>98</v>
      </c>
      <c r="E151" s="17">
        <v>82.38</v>
      </c>
      <c r="F151" s="9">
        <v>4.08</v>
      </c>
      <c r="G151" s="5">
        <f t="shared" si="5"/>
        <v>4.72</v>
      </c>
      <c r="H151" s="9"/>
      <c r="I151" s="5">
        <v>13.49849488372093</v>
      </c>
      <c r="J151" s="5">
        <v>0.41932961206692698</v>
      </c>
      <c r="K151" s="5">
        <v>-0.50052659912834196</v>
      </c>
      <c r="L151" s="5">
        <v>1.4108326713964701</v>
      </c>
      <c r="M151" s="5">
        <v>-1.4316359034178101</v>
      </c>
      <c r="N151" s="5">
        <v>2.32357391030826</v>
      </c>
      <c r="O151" s="5">
        <v>0.37987612101713503</v>
      </c>
      <c r="P151" s="5">
        <v>-1.0074605925063301E-2</v>
      </c>
      <c r="Q151" s="5">
        <v>0.73150762137742997</v>
      </c>
      <c r="R151" s="5">
        <v>-0.33506863030212503</v>
      </c>
      <c r="S151" s="5">
        <v>1.0519401563758</v>
      </c>
      <c r="U151" s="2" t="s">
        <v>120</v>
      </c>
      <c r="V151" s="7">
        <v>1051</v>
      </c>
      <c r="W151" s="2" t="s">
        <v>106</v>
      </c>
      <c r="X151" s="2">
        <v>14.5</v>
      </c>
      <c r="Y151" s="2">
        <v>28.978723404255302</v>
      </c>
      <c r="Z151" s="2">
        <v>12.387850447765118</v>
      </c>
      <c r="AA151" s="2">
        <v>12.387850447765118</v>
      </c>
      <c r="AB151" s="2">
        <f t="shared" si="4"/>
        <v>0.29826634656888729</v>
      </c>
      <c r="AC151" s="2">
        <v>12.904683736149611</v>
      </c>
      <c r="AD151" s="5">
        <v>0.52515616016967925</v>
      </c>
    </row>
    <row r="152" spans="1:30" x14ac:dyDescent="0.2">
      <c r="A152" s="9" t="s">
        <v>95</v>
      </c>
      <c r="B152" s="6">
        <v>2627</v>
      </c>
      <c r="C152" s="16" t="s">
        <v>100</v>
      </c>
      <c r="D152" s="6">
        <v>60.5</v>
      </c>
      <c r="E152" s="17">
        <v>84.91</v>
      </c>
      <c r="F152" s="9">
        <v>3.91</v>
      </c>
      <c r="G152" s="5">
        <f t="shared" si="5"/>
        <v>4.55</v>
      </c>
      <c r="H152" s="9"/>
      <c r="I152" s="5">
        <v>13.185232800000001</v>
      </c>
      <c r="J152" s="5">
        <v>0.39875742458321201</v>
      </c>
      <c r="K152" s="5">
        <v>-0.50377972564053397</v>
      </c>
      <c r="L152" s="5">
        <v>1.37066500879234</v>
      </c>
      <c r="M152" s="5">
        <v>-1.4183174428260401</v>
      </c>
      <c r="N152" s="5">
        <v>2.3111293733050302</v>
      </c>
      <c r="O152" s="5">
        <v>0.33199152263422299</v>
      </c>
      <c r="P152" s="5">
        <v>-3.0392028809153499E-2</v>
      </c>
      <c r="Q152" s="5">
        <v>0.65857286663235803</v>
      </c>
      <c r="R152" s="5">
        <v>-0.349895694046154</v>
      </c>
      <c r="S152" s="5">
        <v>0.93652361103577497</v>
      </c>
      <c r="U152" s="2" t="s">
        <v>120</v>
      </c>
      <c r="V152" s="7">
        <v>1051</v>
      </c>
      <c r="W152" s="2" t="s">
        <v>112</v>
      </c>
      <c r="X152" s="2">
        <v>14.5</v>
      </c>
      <c r="Y152" s="2">
        <v>28.978723404255302</v>
      </c>
      <c r="Z152" s="2">
        <v>15.475373182872897</v>
      </c>
      <c r="AA152" s="2">
        <v>11.916037350812131</v>
      </c>
      <c r="AB152" s="2">
        <f t="shared" si="4"/>
        <v>9.1140397006525653E-2</v>
      </c>
      <c r="AC152" s="2">
        <v>13.469864997911703</v>
      </c>
      <c r="AD152" s="5">
        <v>0.77327073408323788</v>
      </c>
    </row>
    <row r="153" spans="1:30" x14ac:dyDescent="0.2">
      <c r="A153" s="9" t="s">
        <v>91</v>
      </c>
      <c r="B153" s="6">
        <v>765</v>
      </c>
      <c r="C153" s="16" t="s">
        <v>92</v>
      </c>
      <c r="D153" s="6">
        <v>131</v>
      </c>
      <c r="E153" s="17">
        <v>87.14</v>
      </c>
      <c r="F153" s="9">
        <v>4.18</v>
      </c>
      <c r="G153" s="5">
        <f t="shared" si="5"/>
        <v>4.8199999999999994</v>
      </c>
      <c r="H153" s="9"/>
      <c r="I153" s="5">
        <v>12.9820352</v>
      </c>
      <c r="J153" s="5">
        <v>0.38759763076533499</v>
      </c>
      <c r="K153" s="5">
        <v>-0.557348622492708</v>
      </c>
      <c r="L153" s="5">
        <v>1.36963475234407</v>
      </c>
      <c r="M153" s="5">
        <v>-1.4918321520921201</v>
      </c>
      <c r="N153" s="5">
        <v>2.30080153880919</v>
      </c>
      <c r="O153" s="5">
        <v>0.42425219696054101</v>
      </c>
      <c r="P153" s="5">
        <v>0.10392368357242</v>
      </c>
      <c r="Q153" s="5">
        <v>0.70194873163676497</v>
      </c>
      <c r="R153" s="5">
        <v>-0.212004235019812</v>
      </c>
      <c r="S153" s="5">
        <v>0.94469829669566396</v>
      </c>
      <c r="U153" s="2" t="s">
        <v>113</v>
      </c>
      <c r="V153" s="7">
        <v>2004</v>
      </c>
      <c r="W153" s="2" t="s">
        <v>112</v>
      </c>
      <c r="X153" s="2">
        <v>16.5</v>
      </c>
      <c r="Y153" s="2">
        <v>29.810164424514202</v>
      </c>
      <c r="Z153" s="2">
        <v>23.38</v>
      </c>
      <c r="AA153" s="2">
        <v>18.002600000000001</v>
      </c>
      <c r="AB153" s="2">
        <f t="shared" si="4"/>
        <v>2.7631414000000012</v>
      </c>
      <c r="AC153" s="2">
        <v>14.004243784245023</v>
      </c>
      <c r="AD153" s="5">
        <v>1.0078630212835655</v>
      </c>
    </row>
    <row r="154" spans="1:30" x14ac:dyDescent="0.2">
      <c r="A154" s="9" t="s">
        <v>95</v>
      </c>
      <c r="B154" s="6">
        <v>2627</v>
      </c>
      <c r="C154" s="16" t="s">
        <v>96</v>
      </c>
      <c r="D154" s="6">
        <v>62.5</v>
      </c>
      <c r="E154" s="17">
        <v>87.72</v>
      </c>
      <c r="F154" s="9">
        <v>3.84</v>
      </c>
      <c r="G154" s="5">
        <f t="shared" si="5"/>
        <v>4.4799999999999995</v>
      </c>
      <c r="H154" s="9"/>
      <c r="I154" s="5">
        <v>12.9291856</v>
      </c>
      <c r="J154" s="5">
        <v>0.333709233084313</v>
      </c>
      <c r="K154" s="5">
        <v>-0.55950865921360404</v>
      </c>
      <c r="L154" s="5">
        <v>1.26501579780063</v>
      </c>
      <c r="M154" s="5">
        <v>-1.4358498838674301</v>
      </c>
      <c r="N154" s="5">
        <v>2.1785493844773698</v>
      </c>
      <c r="O154" s="5">
        <v>0.43667225573476198</v>
      </c>
      <c r="P154" s="5">
        <v>0.16761407696331401</v>
      </c>
      <c r="Q154" s="5">
        <v>0.68910053709747898</v>
      </c>
      <c r="R154" s="5">
        <v>-7.3513320537542101E-2</v>
      </c>
      <c r="S154" s="5">
        <v>0.92870887582586603</v>
      </c>
      <c r="U154" s="2" t="s">
        <v>134</v>
      </c>
      <c r="V154" s="7">
        <v>2036</v>
      </c>
      <c r="W154" s="2" t="s">
        <v>106</v>
      </c>
      <c r="X154" s="2">
        <v>16.5</v>
      </c>
      <c r="Y154" s="2">
        <v>29.810164424514202</v>
      </c>
      <c r="Z154" s="2">
        <v>15.456331122647867</v>
      </c>
      <c r="AA154" s="2">
        <v>15.456331122647867</v>
      </c>
      <c r="AB154" s="2">
        <f t="shared" si="4"/>
        <v>1.6453293628424142</v>
      </c>
      <c r="AC154" s="2">
        <v>14.685902790926907</v>
      </c>
      <c r="AD154" s="5">
        <v>1.307111325216912</v>
      </c>
    </row>
    <row r="155" spans="1:30" x14ac:dyDescent="0.2">
      <c r="A155" s="9" t="s">
        <v>94</v>
      </c>
      <c r="B155" s="6">
        <v>700</v>
      </c>
      <c r="C155" s="16" t="s">
        <v>92</v>
      </c>
      <c r="D155" s="6">
        <v>111</v>
      </c>
      <c r="E155" s="17">
        <v>88.57</v>
      </c>
      <c r="F155" s="9">
        <v>3.92</v>
      </c>
      <c r="G155" s="5">
        <f t="shared" si="5"/>
        <v>4.5599999999999996</v>
      </c>
      <c r="H155" s="9"/>
      <c r="I155" s="5">
        <v>12.851733600000001</v>
      </c>
      <c r="J155" s="5">
        <v>0.37830722048152998</v>
      </c>
      <c r="K155" s="5">
        <v>-0.55108899702788205</v>
      </c>
      <c r="L155" s="5">
        <v>1.34719163401061</v>
      </c>
      <c r="M155" s="5">
        <v>-1.4140087339633101</v>
      </c>
      <c r="N155" s="5">
        <v>2.15028916708888</v>
      </c>
      <c r="O155" s="5">
        <v>0.46859582418260498</v>
      </c>
      <c r="P155" s="5">
        <v>0.217832174254184</v>
      </c>
      <c r="Q155" s="5">
        <v>0.71540309986274098</v>
      </c>
      <c r="R155" s="5">
        <v>-3.8592723429974801E-2</v>
      </c>
      <c r="S155" s="5">
        <v>0.98634211134116601</v>
      </c>
      <c r="U155" s="2" t="s">
        <v>113</v>
      </c>
      <c r="V155" s="7">
        <v>2004</v>
      </c>
      <c r="W155" s="2" t="s">
        <v>112</v>
      </c>
      <c r="X155" s="2">
        <v>17.5</v>
      </c>
      <c r="Y155" s="2">
        <v>31.304932735426011</v>
      </c>
      <c r="Z155" s="2">
        <v>15.92</v>
      </c>
      <c r="AA155" s="2">
        <v>12.2584</v>
      </c>
      <c r="AB155" s="2">
        <f t="shared" si="4"/>
        <v>0.24143760000000025</v>
      </c>
      <c r="AC155" s="2">
        <v>15.678224805144506</v>
      </c>
      <c r="AD155" s="5">
        <v>1.7427406894584383</v>
      </c>
    </row>
    <row r="156" spans="1:30" x14ac:dyDescent="0.2">
      <c r="A156" s="9" t="s">
        <v>91</v>
      </c>
      <c r="B156" s="6">
        <v>765</v>
      </c>
      <c r="C156" s="16" t="s">
        <v>92</v>
      </c>
      <c r="D156" s="6">
        <v>136</v>
      </c>
      <c r="E156" s="17">
        <v>90.19</v>
      </c>
      <c r="F156" s="9">
        <v>3.22</v>
      </c>
      <c r="G156" s="5">
        <f t="shared" si="5"/>
        <v>3.8600000000000003</v>
      </c>
      <c r="H156" s="9"/>
      <c r="I156" s="5">
        <v>12.658367368421054</v>
      </c>
      <c r="J156" s="5">
        <v>1.31635545040047</v>
      </c>
      <c r="K156" s="5">
        <v>0.230614424307792</v>
      </c>
      <c r="L156" s="5">
        <v>2.3995568472726201</v>
      </c>
      <c r="M156" s="5">
        <v>-0.78524827929376495</v>
      </c>
      <c r="N156" s="5">
        <v>3.39283084606814</v>
      </c>
      <c r="O156" s="5">
        <v>0.86529076829295704</v>
      </c>
      <c r="P156" s="5">
        <v>0.49832678161933602</v>
      </c>
      <c r="Q156" s="5">
        <v>1.2643909288089199</v>
      </c>
      <c r="R156" s="5">
        <v>0.15923610848615799</v>
      </c>
      <c r="S156" s="5">
        <v>1.6471504726732</v>
      </c>
      <c r="U156" s="2" t="s">
        <v>118</v>
      </c>
      <c r="V156" s="7">
        <v>2654</v>
      </c>
      <c r="W156" s="2" t="s">
        <v>106</v>
      </c>
      <c r="X156" s="2">
        <v>39.5</v>
      </c>
      <c r="Y156" s="2">
        <v>31.650938989068482</v>
      </c>
      <c r="Z156" s="2">
        <v>15.796145481174527</v>
      </c>
      <c r="AA156" s="2">
        <v>15.796145481174527</v>
      </c>
      <c r="AB156" s="2">
        <f t="shared" si="4"/>
        <v>1.7945078662356178</v>
      </c>
      <c r="AC156" s="2">
        <v>15.203704805144506</v>
      </c>
      <c r="AD156" s="5">
        <v>1.5344264094584386</v>
      </c>
    </row>
    <row r="157" spans="1:30" x14ac:dyDescent="0.2">
      <c r="A157" s="9" t="s">
        <v>95</v>
      </c>
      <c r="B157" s="6">
        <v>2726</v>
      </c>
      <c r="C157" s="16" t="s">
        <v>100</v>
      </c>
      <c r="D157" s="6">
        <v>64.5</v>
      </c>
      <c r="E157" s="17">
        <v>90.53</v>
      </c>
      <c r="F157" s="9">
        <v>3.68</v>
      </c>
      <c r="G157" s="5">
        <f t="shared" si="5"/>
        <v>4.32</v>
      </c>
      <c r="H157" s="9"/>
      <c r="I157" s="5">
        <v>12.604115</v>
      </c>
      <c r="J157" s="5">
        <v>1.9049626592890501</v>
      </c>
      <c r="K157" s="5">
        <v>0.933935528880942</v>
      </c>
      <c r="L157" s="5">
        <v>2.9136563978344099</v>
      </c>
      <c r="M157" s="5">
        <v>7.5946371856064898E-2</v>
      </c>
      <c r="N157" s="5">
        <v>3.7932624856655099</v>
      </c>
      <c r="O157" s="5">
        <v>1.1202683242381899</v>
      </c>
      <c r="P157" s="5">
        <v>0.74956746519079298</v>
      </c>
      <c r="Q157" s="5">
        <v>1.52560588537987</v>
      </c>
      <c r="R157" s="5">
        <v>0.46410945783046598</v>
      </c>
      <c r="S157" s="5">
        <v>1.8505256590830801</v>
      </c>
      <c r="U157" s="2" t="s">
        <v>118</v>
      </c>
      <c r="V157" s="7">
        <v>2654</v>
      </c>
      <c r="W157" s="2" t="s">
        <v>106</v>
      </c>
      <c r="X157" s="2">
        <v>41.5</v>
      </c>
      <c r="Y157" s="2">
        <v>32.585256470148551</v>
      </c>
      <c r="Z157" s="2">
        <v>16.877647421900139</v>
      </c>
      <c r="AA157" s="2">
        <v>16.877647421900139</v>
      </c>
      <c r="AB157" s="2">
        <f t="shared" si="4"/>
        <v>2.2692872182141617</v>
      </c>
      <c r="AC157" s="2">
        <v>14.806696488581565</v>
      </c>
      <c r="AD157" s="5">
        <v>1.3601397584873078</v>
      </c>
    </row>
    <row r="158" spans="1:30" x14ac:dyDescent="0.2">
      <c r="A158" s="9" t="s">
        <v>94</v>
      </c>
      <c r="B158" s="6">
        <v>700</v>
      </c>
      <c r="C158" s="16" t="s">
        <v>92</v>
      </c>
      <c r="D158" s="6">
        <v>114</v>
      </c>
      <c r="E158" s="17">
        <v>90.87</v>
      </c>
      <c r="F158" s="9">
        <v>3.7</v>
      </c>
      <c r="G158" s="5">
        <f t="shared" si="5"/>
        <v>4.34</v>
      </c>
      <c r="H158" s="9"/>
      <c r="I158" s="5">
        <v>12.410485000000001</v>
      </c>
      <c r="J158" s="5">
        <v>1.97196178658234</v>
      </c>
      <c r="K158" s="5">
        <v>1.0402777583645999</v>
      </c>
      <c r="L158" s="5">
        <v>3.0241359624167901</v>
      </c>
      <c r="M158" s="5">
        <v>-1.7474657456822699E-2</v>
      </c>
      <c r="N158" s="5">
        <v>3.98619016219524</v>
      </c>
      <c r="O158" s="5">
        <v>1.12560693593756</v>
      </c>
      <c r="P158" s="5">
        <v>0.72747326143143898</v>
      </c>
      <c r="Q158" s="5">
        <v>1.5395285404391099</v>
      </c>
      <c r="R158" s="5">
        <v>0.40702670011138498</v>
      </c>
      <c r="S158" s="5">
        <v>1.88265108626936</v>
      </c>
      <c r="U158" s="2" t="s">
        <v>113</v>
      </c>
      <c r="V158" s="7">
        <v>2004</v>
      </c>
      <c r="W158" s="2" t="s">
        <v>106</v>
      </c>
      <c r="X158" s="2">
        <v>18.5</v>
      </c>
      <c r="Y158" s="2">
        <v>32.799701046337816</v>
      </c>
      <c r="Z158" s="2">
        <v>15.63</v>
      </c>
      <c r="AA158" s="2">
        <v>15.63</v>
      </c>
      <c r="AB158" s="2">
        <f t="shared" si="4"/>
        <v>1.7215700000000007</v>
      </c>
      <c r="AC158" s="2">
        <v>14.913745955599017</v>
      </c>
      <c r="AD158" s="5">
        <v>1.407134474507969</v>
      </c>
    </row>
    <row r="159" spans="1:30" x14ac:dyDescent="0.2">
      <c r="A159" s="9" t="s">
        <v>91</v>
      </c>
      <c r="B159" s="6">
        <v>765</v>
      </c>
      <c r="C159" s="16" t="s">
        <v>92</v>
      </c>
      <c r="D159" s="6">
        <v>138</v>
      </c>
      <c r="E159" s="17">
        <v>91.4</v>
      </c>
      <c r="F159" s="9">
        <v>3.62</v>
      </c>
      <c r="G159" s="5">
        <f t="shared" si="5"/>
        <v>4.26</v>
      </c>
      <c r="H159" s="9"/>
      <c r="I159" s="5">
        <v>12.496945454545457</v>
      </c>
      <c r="J159" s="5">
        <v>0.96116335379579498</v>
      </c>
      <c r="K159" s="5">
        <v>-0.10384957348766501</v>
      </c>
      <c r="L159" s="5">
        <v>2.0615838676775899</v>
      </c>
      <c r="M159" s="5">
        <v>-1.0498980697793201</v>
      </c>
      <c r="N159" s="5">
        <v>3.31025842750975</v>
      </c>
      <c r="O159" s="5">
        <v>0.68095239405827201</v>
      </c>
      <c r="P159" s="5">
        <v>0.34331514841932897</v>
      </c>
      <c r="Q159" s="5">
        <v>1.0643211743288601</v>
      </c>
      <c r="R159" s="5">
        <v>5.34987530555655E-2</v>
      </c>
      <c r="S159" s="5">
        <v>1.5673125263243299</v>
      </c>
      <c r="U159" s="2" t="s">
        <v>113</v>
      </c>
      <c r="V159" s="7">
        <v>2004</v>
      </c>
      <c r="W159" s="2" t="s">
        <v>112</v>
      </c>
      <c r="X159" s="2">
        <v>18.5</v>
      </c>
      <c r="Y159" s="2">
        <v>32.799701046337816</v>
      </c>
      <c r="Z159" s="2">
        <v>17.495181220562543</v>
      </c>
      <c r="AA159" s="2">
        <v>13.471289539833158</v>
      </c>
      <c r="AB159" s="2">
        <f t="shared" si="4"/>
        <v>0.77389610798675701</v>
      </c>
      <c r="AC159" s="2">
        <v>13.845291337193492</v>
      </c>
      <c r="AD159" s="5">
        <v>0.93808289702794312</v>
      </c>
    </row>
    <row r="160" spans="1:30" x14ac:dyDescent="0.2">
      <c r="A160" s="9" t="s">
        <v>91</v>
      </c>
      <c r="B160" s="6">
        <v>765</v>
      </c>
      <c r="C160" s="16" t="s">
        <v>92</v>
      </c>
      <c r="D160" s="6">
        <v>139</v>
      </c>
      <c r="E160" s="17">
        <v>92.01</v>
      </c>
      <c r="F160" s="9">
        <v>3.72</v>
      </c>
      <c r="G160" s="5">
        <f t="shared" si="5"/>
        <v>4.3600000000000003</v>
      </c>
      <c r="H160" s="9"/>
      <c r="I160" s="5">
        <v>12.659166666666687</v>
      </c>
      <c r="J160" s="5">
        <v>0.86896856822282598</v>
      </c>
      <c r="K160" s="5">
        <v>-4.1989150734444002E-2</v>
      </c>
      <c r="L160" s="5">
        <v>1.9027510202448401</v>
      </c>
      <c r="M160" s="5">
        <v>-0.87909257181876799</v>
      </c>
      <c r="N160" s="5">
        <v>2.8450551445191099</v>
      </c>
      <c r="O160" s="5">
        <v>0.73047900105013996</v>
      </c>
      <c r="P160" s="5">
        <v>0.43139432890214402</v>
      </c>
      <c r="Q160" s="5">
        <v>1.02645527000092</v>
      </c>
      <c r="R160" s="5">
        <v>0.14766225630581201</v>
      </c>
      <c r="S160" s="5">
        <v>1.30808423699177</v>
      </c>
      <c r="U160" s="2" t="s">
        <v>118</v>
      </c>
      <c r="V160" s="7">
        <v>2654</v>
      </c>
      <c r="W160" s="2" t="s">
        <v>106</v>
      </c>
      <c r="X160" s="2">
        <v>42.5</v>
      </c>
      <c r="Y160" s="2">
        <v>33.052415210688586</v>
      </c>
      <c r="Z160" s="2">
        <v>12.793647335087252</v>
      </c>
      <c r="AA160" s="2">
        <v>12.793647335087252</v>
      </c>
      <c r="AB160" s="2">
        <f t="shared" si="4"/>
        <v>0.47641118010330441</v>
      </c>
      <c r="AC160" s="2">
        <v>12.677168360748212</v>
      </c>
      <c r="AD160" s="5">
        <v>0.42527691036846527</v>
      </c>
    </row>
    <row r="161" spans="1:30" x14ac:dyDescent="0.2">
      <c r="A161" s="9" t="s">
        <v>95</v>
      </c>
      <c r="B161" s="6">
        <v>2726</v>
      </c>
      <c r="C161" s="16" t="s">
        <v>96</v>
      </c>
      <c r="D161" s="6">
        <v>66.5</v>
      </c>
      <c r="E161" s="17">
        <v>93.33</v>
      </c>
      <c r="F161" s="9">
        <v>3.87</v>
      </c>
      <c r="G161" s="5">
        <f t="shared" si="5"/>
        <v>4.51</v>
      </c>
      <c r="H161" s="9"/>
      <c r="I161" s="5">
        <v>15.261609090909094</v>
      </c>
      <c r="J161" s="5">
        <v>0.52696825709708295</v>
      </c>
      <c r="K161" s="5">
        <v>-0.39322476120201799</v>
      </c>
      <c r="L161" s="5">
        <v>1.4550104826735699</v>
      </c>
      <c r="M161" s="5">
        <v>-1.4219670175258701</v>
      </c>
      <c r="N161" s="5">
        <v>2.5592347868461398</v>
      </c>
      <c r="O161" s="5">
        <v>0.54524863185430095</v>
      </c>
      <c r="P161" s="5">
        <v>0.24395703351770401</v>
      </c>
      <c r="Q161" s="5">
        <v>0.87894741714976898</v>
      </c>
      <c r="R161" s="5">
        <v>-2.44218073216791E-2</v>
      </c>
      <c r="S161" s="5">
        <v>1.2193773657589599</v>
      </c>
      <c r="U161" s="2" t="s">
        <v>122</v>
      </c>
      <c r="V161" s="7">
        <v>1031</v>
      </c>
      <c r="W161" s="2" t="s">
        <v>106</v>
      </c>
      <c r="X161" s="2">
        <v>24.5</v>
      </c>
      <c r="Y161" s="2">
        <v>33.323529411764703</v>
      </c>
      <c r="Z161" s="2">
        <v>10.453872389146913</v>
      </c>
      <c r="AA161" s="2">
        <v>10.453872389146913</v>
      </c>
      <c r="AB161" s="2">
        <f t="shared" si="4"/>
        <v>-0.55075002116450467</v>
      </c>
      <c r="AC161" s="2">
        <v>11.684940498215003</v>
      </c>
      <c r="AD161" s="5">
        <v>-1.0311121283613112E-2</v>
      </c>
    </row>
    <row r="162" spans="1:30" x14ac:dyDescent="0.2">
      <c r="A162" s="9" t="s">
        <v>93</v>
      </c>
      <c r="B162" s="6">
        <v>1470</v>
      </c>
      <c r="C162" s="16" t="s">
        <v>92</v>
      </c>
      <c r="D162" s="6">
        <v>113</v>
      </c>
      <c r="E162" s="17">
        <v>94.22</v>
      </c>
      <c r="F162" s="9">
        <v>4.26</v>
      </c>
      <c r="G162" s="5">
        <f t="shared" si="5"/>
        <v>4.8999999999999995</v>
      </c>
      <c r="H162" s="9"/>
      <c r="I162" s="5">
        <v>16.183163636363631</v>
      </c>
      <c r="J162" s="5">
        <v>0.32961430100826999</v>
      </c>
      <c r="K162" s="5">
        <v>-0.65513279359406096</v>
      </c>
      <c r="L162" s="5">
        <v>1.23285542602752</v>
      </c>
      <c r="M162" s="5">
        <v>-1.5817882271182</v>
      </c>
      <c r="N162" s="5">
        <v>2.17572006241187</v>
      </c>
      <c r="O162" s="5">
        <v>0.51850120002048505</v>
      </c>
      <c r="P162" s="5">
        <v>0.25578502233223799</v>
      </c>
      <c r="Q162" s="5">
        <v>0.78293184514196601</v>
      </c>
      <c r="R162" s="5">
        <v>9.1389166980319504E-3</v>
      </c>
      <c r="S162" s="5">
        <v>1.0430444150893901</v>
      </c>
      <c r="U162" s="2" t="s">
        <v>135</v>
      </c>
      <c r="V162" s="7">
        <v>1470</v>
      </c>
      <c r="W162" s="2" t="s">
        <v>107</v>
      </c>
      <c r="X162" s="2">
        <v>14.5</v>
      </c>
      <c r="Y162" s="2">
        <v>33.350749999999998</v>
      </c>
      <c r="Z162" s="2">
        <v>11.03703253967373</v>
      </c>
      <c r="AA162" s="2">
        <v>11.03703253967373</v>
      </c>
      <c r="AB162" s="2">
        <f t="shared" si="4"/>
        <v>-0.29474271508323202</v>
      </c>
      <c r="AC162" s="2">
        <v>11.727156880567588</v>
      </c>
      <c r="AD162" s="5">
        <v>8.2218705691712302E-3</v>
      </c>
    </row>
    <row r="163" spans="1:30" x14ac:dyDescent="0.2">
      <c r="A163" s="9" t="s">
        <v>91</v>
      </c>
      <c r="B163" s="6">
        <v>765</v>
      </c>
      <c r="C163" s="16" t="s">
        <v>92</v>
      </c>
      <c r="D163" s="6">
        <v>143</v>
      </c>
      <c r="E163" s="17">
        <v>94.45</v>
      </c>
      <c r="F163" s="9">
        <v>3.68</v>
      </c>
      <c r="G163" s="5">
        <f t="shared" si="5"/>
        <v>4.32</v>
      </c>
      <c r="H163" s="9"/>
      <c r="I163" s="5">
        <v>16.351424999999999</v>
      </c>
      <c r="J163" s="5">
        <v>0.50626588779408299</v>
      </c>
      <c r="K163" s="5">
        <v>-0.50384724476019305</v>
      </c>
      <c r="L163" s="5">
        <v>1.51259945086867</v>
      </c>
      <c r="M163" s="5">
        <v>-1.3818413677220001</v>
      </c>
      <c r="N163" s="5">
        <v>2.5393247568536998</v>
      </c>
      <c r="O163" s="5">
        <v>0.68514830220282796</v>
      </c>
      <c r="P163" s="5">
        <v>0.42250721600458602</v>
      </c>
      <c r="Q163" s="5">
        <v>0.97656127459801001</v>
      </c>
      <c r="R163" s="5">
        <v>0.14326462270691701</v>
      </c>
      <c r="S163" s="5">
        <v>1.2662527935458801</v>
      </c>
      <c r="U163" s="2" t="s">
        <v>118</v>
      </c>
      <c r="V163" s="7">
        <v>2654</v>
      </c>
      <c r="W163" s="2" t="s">
        <v>106</v>
      </c>
      <c r="X163" s="2">
        <v>43.5</v>
      </c>
      <c r="Y163" s="2">
        <v>33.519573951228622</v>
      </c>
      <c r="Z163" s="2">
        <v>10.668860687333959</v>
      </c>
      <c r="AA163" s="2">
        <v>10.668860687333959</v>
      </c>
      <c r="AB163" s="2">
        <f t="shared" si="4"/>
        <v>-0.45637015826039207</v>
      </c>
      <c r="AC163" s="2">
        <v>12.096803928487063</v>
      </c>
      <c r="AD163" s="5">
        <v>0.17049692460582122</v>
      </c>
    </row>
    <row r="164" spans="1:30" x14ac:dyDescent="0.2">
      <c r="A164" s="9" t="s">
        <v>91</v>
      </c>
      <c r="B164" s="6">
        <v>765</v>
      </c>
      <c r="C164" s="16" t="s">
        <v>92</v>
      </c>
      <c r="D164" s="6">
        <v>150</v>
      </c>
      <c r="E164" s="17">
        <v>98.72</v>
      </c>
      <c r="F164" s="9">
        <v>3.64</v>
      </c>
      <c r="G164" s="5">
        <f t="shared" si="5"/>
        <v>4.28</v>
      </c>
      <c r="H164" s="9"/>
      <c r="I164" s="5">
        <v>13.802820645161292</v>
      </c>
      <c r="J164" s="5">
        <v>0.96816907086870696</v>
      </c>
      <c r="K164" s="5">
        <v>-8.9403736459243502E-2</v>
      </c>
      <c r="L164" s="5">
        <v>1.9714627154158499</v>
      </c>
      <c r="M164" s="5">
        <v>-1.0114212293668401</v>
      </c>
      <c r="N164" s="5">
        <v>2.9484701592573801</v>
      </c>
      <c r="O164" s="5">
        <v>0.88231803283067101</v>
      </c>
      <c r="P164" s="5">
        <v>0.58551612949846998</v>
      </c>
      <c r="Q164" s="5">
        <v>1.2038943847172501</v>
      </c>
      <c r="R164" s="5">
        <v>0.30264560719206501</v>
      </c>
      <c r="S164" s="5">
        <v>1.54548690412767</v>
      </c>
      <c r="U164" s="2" t="s">
        <v>118</v>
      </c>
      <c r="V164" s="7">
        <v>2654</v>
      </c>
      <c r="W164" s="2" t="s">
        <v>106</v>
      </c>
      <c r="X164" s="2">
        <v>44.5</v>
      </c>
      <c r="Y164" s="2">
        <v>33.986732691768658</v>
      </c>
      <c r="Z164" s="2">
        <v>13.682371451596078</v>
      </c>
      <c r="AA164" s="2">
        <v>13.682371451596078</v>
      </c>
      <c r="AB164" s="2">
        <f t="shared" si="4"/>
        <v>0.86656106725067872</v>
      </c>
      <c r="AC164" s="2">
        <v>12.72566945065768</v>
      </c>
      <c r="AD164" s="5">
        <v>0.44656888883872181</v>
      </c>
    </row>
    <row r="165" spans="1:30" x14ac:dyDescent="0.2">
      <c r="A165" s="9" t="s">
        <v>91</v>
      </c>
      <c r="B165" s="6">
        <v>765</v>
      </c>
      <c r="C165" s="16" t="s">
        <v>92</v>
      </c>
      <c r="D165" s="6">
        <v>151</v>
      </c>
      <c r="E165" s="17">
        <v>99.33</v>
      </c>
      <c r="F165" s="9">
        <v>3.93</v>
      </c>
      <c r="G165" s="5">
        <f t="shared" si="5"/>
        <v>4.57</v>
      </c>
      <c r="H165" s="9"/>
      <c r="I165" s="5">
        <v>13.697554999999999</v>
      </c>
      <c r="J165" s="5">
        <v>1.1917024122811799</v>
      </c>
      <c r="K165" s="5">
        <v>0.26666149524087701</v>
      </c>
      <c r="L165" s="5">
        <v>2.13696708962545</v>
      </c>
      <c r="M165" s="5">
        <v>-0.591167234654151</v>
      </c>
      <c r="N165" s="5">
        <v>3.0698256177235899</v>
      </c>
      <c r="O165" s="5">
        <v>1.00667853888794</v>
      </c>
      <c r="P165" s="5">
        <v>0.71473335750118405</v>
      </c>
      <c r="Q165" s="5">
        <v>1.3768168197337001</v>
      </c>
      <c r="R165" s="5">
        <v>0.42502302494865501</v>
      </c>
      <c r="S165" s="5">
        <v>1.73215169706382</v>
      </c>
      <c r="U165" s="2" t="s">
        <v>113</v>
      </c>
      <c r="V165" s="7">
        <v>2004</v>
      </c>
      <c r="W165" s="2" t="s">
        <v>106</v>
      </c>
      <c r="X165" s="2">
        <v>19.5</v>
      </c>
      <c r="Y165" s="2">
        <v>34.294469357249625</v>
      </c>
      <c r="Z165" s="2">
        <v>14.64188257468464</v>
      </c>
      <c r="AA165" s="2">
        <v>14.64188257468464</v>
      </c>
      <c r="AB165" s="2">
        <f t="shared" si="4"/>
        <v>1.287786450286557</v>
      </c>
      <c r="AC165" s="2">
        <v>13.423333509791536</v>
      </c>
      <c r="AD165" s="5">
        <v>0.75284341079848449</v>
      </c>
    </row>
    <row r="166" spans="1:30" x14ac:dyDescent="0.2">
      <c r="A166" s="9" t="s">
        <v>93</v>
      </c>
      <c r="B166" s="6">
        <v>1470</v>
      </c>
      <c r="C166" s="16" t="s">
        <v>92</v>
      </c>
      <c r="D166" s="6">
        <v>121</v>
      </c>
      <c r="E166" s="17">
        <v>100.54</v>
      </c>
      <c r="F166" s="9">
        <v>3.65</v>
      </c>
      <c r="G166" s="5">
        <f t="shared" si="5"/>
        <v>4.29</v>
      </c>
      <c r="H166" s="9"/>
      <c r="I166" s="5">
        <v>12.470852000000001</v>
      </c>
      <c r="J166" s="5">
        <v>1.27224367207398</v>
      </c>
      <c r="K166" s="5">
        <v>0.31432910573577599</v>
      </c>
      <c r="L166" s="5">
        <v>2.2316480382699599</v>
      </c>
      <c r="M166" s="5">
        <v>-0.49217119533214498</v>
      </c>
      <c r="N166" s="5">
        <v>3.1115432633738598</v>
      </c>
      <c r="O166" s="5">
        <v>1.17891620389984</v>
      </c>
      <c r="P166" s="5">
        <v>0.81689754330669495</v>
      </c>
      <c r="Q166" s="5">
        <v>1.5276021279243499</v>
      </c>
      <c r="R166" s="5">
        <v>0.516423128269072</v>
      </c>
      <c r="S166" s="5">
        <v>1.8074155434994399</v>
      </c>
      <c r="U166" s="2" t="s">
        <v>113</v>
      </c>
      <c r="V166" s="7">
        <v>2004</v>
      </c>
      <c r="W166" s="2" t="s">
        <v>112</v>
      </c>
      <c r="X166" s="2">
        <v>19.5</v>
      </c>
      <c r="Y166" s="2">
        <v>34.294469357249625</v>
      </c>
      <c r="Z166" s="2">
        <v>17.66</v>
      </c>
      <c r="AA166" s="2">
        <v>13.5982</v>
      </c>
      <c r="AB166" s="2">
        <f t="shared" si="4"/>
        <v>0.82960980000000006</v>
      </c>
      <c r="AC166" s="2">
        <v>14.076819305927316</v>
      </c>
      <c r="AD166" s="5">
        <v>1.039723675302092</v>
      </c>
    </row>
    <row r="167" spans="1:30" x14ac:dyDescent="0.2">
      <c r="A167" s="9" t="s">
        <v>97</v>
      </c>
      <c r="B167" s="6">
        <v>1400</v>
      </c>
      <c r="C167" s="16" t="s">
        <v>96</v>
      </c>
      <c r="D167" s="6">
        <v>133.25</v>
      </c>
      <c r="E167" s="17">
        <v>101.89</v>
      </c>
      <c r="F167" s="9">
        <v>3.8</v>
      </c>
      <c r="G167" s="5">
        <f t="shared" si="5"/>
        <v>4.4399999999999995</v>
      </c>
      <c r="H167" s="9"/>
      <c r="I167" s="5">
        <v>12.393969500000001</v>
      </c>
      <c r="J167" s="5">
        <v>1.38143617668286</v>
      </c>
      <c r="K167" s="5">
        <v>0.46999282267877301</v>
      </c>
      <c r="L167" s="5">
        <v>2.32510836346483</v>
      </c>
      <c r="M167" s="5">
        <v>-0.43210663093543</v>
      </c>
      <c r="N167" s="5">
        <v>3.2400161763621602</v>
      </c>
      <c r="O167" s="5">
        <v>1.04152179221886</v>
      </c>
      <c r="P167" s="5">
        <v>0.73360434433438904</v>
      </c>
      <c r="Q167" s="5">
        <v>1.4155460436648</v>
      </c>
      <c r="R167" s="5">
        <v>0.46648924770963701</v>
      </c>
      <c r="S167" s="5">
        <v>1.7539933872601901</v>
      </c>
      <c r="U167" s="2" t="s">
        <v>118</v>
      </c>
      <c r="V167" s="7">
        <v>2654</v>
      </c>
      <c r="W167" s="2" t="s">
        <v>106</v>
      </c>
      <c r="X167" s="2">
        <v>45.5</v>
      </c>
      <c r="Y167" s="2">
        <v>34.453891432308694</v>
      </c>
      <c r="Z167" s="2">
        <v>14.525352835343</v>
      </c>
      <c r="AA167" s="2">
        <v>14.525352835343</v>
      </c>
      <c r="AB167" s="2">
        <f t="shared" si="4"/>
        <v>1.2366298947155769</v>
      </c>
      <c r="AC167" s="2">
        <v>14.378048051517311</v>
      </c>
      <c r="AD167" s="5">
        <v>1.1719630946160997</v>
      </c>
    </row>
    <row r="168" spans="1:30" x14ac:dyDescent="0.2">
      <c r="A168" s="9" t="s">
        <v>97</v>
      </c>
      <c r="B168" s="6">
        <v>1400</v>
      </c>
      <c r="C168" s="16" t="s">
        <v>96</v>
      </c>
      <c r="D168" s="6">
        <v>134.75</v>
      </c>
      <c r="E168" s="17">
        <v>102.99</v>
      </c>
      <c r="F168" s="9">
        <v>3.91</v>
      </c>
      <c r="G168" s="5">
        <f t="shared" si="5"/>
        <v>4.55</v>
      </c>
      <c r="H168" s="9"/>
      <c r="I168" s="5">
        <v>12.388843999999999</v>
      </c>
      <c r="J168" s="5">
        <v>1.18257434353864</v>
      </c>
      <c r="K168" s="5">
        <v>0.22123436216518699</v>
      </c>
      <c r="L168" s="5">
        <v>2.1544213880486498</v>
      </c>
      <c r="M168" s="5">
        <v>-0.60053564061071896</v>
      </c>
      <c r="N168" s="5">
        <v>3.11524191614896</v>
      </c>
      <c r="O168" s="5">
        <v>0.81958922020037195</v>
      </c>
      <c r="P168" s="5">
        <v>0.56369084835171201</v>
      </c>
      <c r="Q168" s="5">
        <v>1.0909239698220401</v>
      </c>
      <c r="R168" s="5">
        <v>0.30336541231194902</v>
      </c>
      <c r="S168" s="5">
        <v>1.34593501364853</v>
      </c>
      <c r="U168" s="2" t="s">
        <v>117</v>
      </c>
      <c r="V168" s="7">
        <v>2400</v>
      </c>
      <c r="W168" s="2" t="s">
        <v>106</v>
      </c>
      <c r="X168" s="2">
        <v>12.5</v>
      </c>
      <c r="Y168" s="2">
        <v>34.646224024328433</v>
      </c>
      <c r="Z168" s="2">
        <v>13.936289668012867</v>
      </c>
      <c r="AA168" s="2">
        <v>13.936289668012867</v>
      </c>
      <c r="AB168" s="2">
        <f t="shared" si="4"/>
        <v>0.97803116425764891</v>
      </c>
      <c r="AC168" s="2">
        <v>15.119281356463052</v>
      </c>
      <c r="AD168" s="5">
        <v>1.4973645154872806</v>
      </c>
    </row>
    <row r="169" spans="1:30" x14ac:dyDescent="0.2">
      <c r="A169" s="9" t="s">
        <v>97</v>
      </c>
      <c r="B169" s="6">
        <v>1400</v>
      </c>
      <c r="C169" s="16" t="s">
        <v>96</v>
      </c>
      <c r="D169" s="6">
        <v>135.75</v>
      </c>
      <c r="E169" s="17">
        <v>103.73</v>
      </c>
      <c r="F169" s="9">
        <v>3.93</v>
      </c>
      <c r="G169" s="5">
        <f t="shared" si="5"/>
        <v>4.57</v>
      </c>
      <c r="H169" s="9"/>
      <c r="I169" s="5">
        <v>14.249970000000001</v>
      </c>
      <c r="J169" s="5">
        <v>1.1172301978574599</v>
      </c>
      <c r="K169" s="5">
        <v>0.186925804853317</v>
      </c>
      <c r="L169" s="5">
        <v>2.0268661744405998</v>
      </c>
      <c r="M169" s="5">
        <v>-0.62417912775240103</v>
      </c>
      <c r="N169" s="5">
        <v>2.9958728810644999</v>
      </c>
      <c r="O169" s="5">
        <v>0.77545351665318096</v>
      </c>
      <c r="P169" s="5">
        <v>0.521523253114904</v>
      </c>
      <c r="Q169" s="5">
        <v>1.0296913660449201</v>
      </c>
      <c r="R169" s="5">
        <v>0.27392382406431898</v>
      </c>
      <c r="S169" s="5">
        <v>1.2984175992507201</v>
      </c>
      <c r="U169" s="2" t="s">
        <v>122</v>
      </c>
      <c r="V169" s="7">
        <v>1031</v>
      </c>
      <c r="W169" s="2" t="s">
        <v>106</v>
      </c>
      <c r="X169" s="2">
        <v>26.5</v>
      </c>
      <c r="Y169" s="2">
        <v>35.676470588235297</v>
      </c>
      <c r="Z169" s="2">
        <v>15.188515179546041</v>
      </c>
      <c r="AA169" s="2">
        <v>15.188515179546041</v>
      </c>
      <c r="AB169" s="2">
        <f t="shared" si="4"/>
        <v>1.5277581638207121</v>
      </c>
      <c r="AC169" s="2">
        <v>15.049627195927647</v>
      </c>
      <c r="AD169" s="5">
        <v>1.4667863390122369</v>
      </c>
    </row>
    <row r="170" spans="1:30" x14ac:dyDescent="0.2">
      <c r="A170" s="9" t="s">
        <v>97</v>
      </c>
      <c r="B170" s="6">
        <v>1400</v>
      </c>
      <c r="C170" s="16" t="s">
        <v>96</v>
      </c>
      <c r="D170" s="6">
        <v>136.25</v>
      </c>
      <c r="E170" s="17">
        <v>104.09</v>
      </c>
      <c r="F170" s="9">
        <v>3.96</v>
      </c>
      <c r="G170" s="5">
        <f t="shared" si="5"/>
        <v>4.5999999999999996</v>
      </c>
      <c r="H170" s="9"/>
      <c r="I170" s="5">
        <v>14.66001</v>
      </c>
      <c r="J170" s="5">
        <v>1.09627817433592</v>
      </c>
      <c r="K170" s="5">
        <v>0.15000860987581899</v>
      </c>
      <c r="L170" s="5">
        <v>2.0038795956645399</v>
      </c>
      <c r="M170" s="5">
        <v>-0.77744416812855799</v>
      </c>
      <c r="N170" s="5">
        <v>2.9211281348259801</v>
      </c>
      <c r="O170" s="5">
        <v>0.79030558297006603</v>
      </c>
      <c r="P170" s="5">
        <v>0.433976400907718</v>
      </c>
      <c r="Q170" s="5">
        <v>1.0803004359773001</v>
      </c>
      <c r="R170" s="5">
        <v>4.1955272268323303E-2</v>
      </c>
      <c r="S170" s="5">
        <v>1.3732993027673901</v>
      </c>
      <c r="U170" s="2" t="s">
        <v>136</v>
      </c>
      <c r="V170" s="7">
        <v>1640</v>
      </c>
      <c r="W170" s="2" t="s">
        <v>106</v>
      </c>
      <c r="X170" s="2">
        <v>10.5</v>
      </c>
      <c r="Y170" s="2">
        <v>35.713166144200635</v>
      </c>
      <c r="Z170" s="2">
        <v>18.348049099413341</v>
      </c>
      <c r="AA170" s="2">
        <v>18.348049099413341</v>
      </c>
      <c r="AB170" s="2">
        <f t="shared" si="4"/>
        <v>2.9147935546424568</v>
      </c>
      <c r="AC170" s="2">
        <v>15.002479472237036</v>
      </c>
      <c r="AD170" s="5">
        <v>1.4460884883120588</v>
      </c>
    </row>
    <row r="171" spans="1:30" x14ac:dyDescent="0.2">
      <c r="A171" s="9" t="s">
        <v>93</v>
      </c>
      <c r="B171" s="6">
        <v>1470</v>
      </c>
      <c r="C171" s="16" t="s">
        <v>92</v>
      </c>
      <c r="D171" s="6">
        <v>126</v>
      </c>
      <c r="E171" s="17">
        <v>104.49</v>
      </c>
      <c r="F171" s="9">
        <v>4.4000000000000004</v>
      </c>
      <c r="G171" s="5">
        <f t="shared" si="5"/>
        <v>5.04</v>
      </c>
      <c r="H171" s="9"/>
      <c r="I171" s="5">
        <v>14.671400000000002</v>
      </c>
      <c r="J171" s="5">
        <v>0.90261225341807605</v>
      </c>
      <c r="K171" s="5">
        <v>-6.3989686585966002E-2</v>
      </c>
      <c r="L171" s="5">
        <v>1.8659765574696701</v>
      </c>
      <c r="M171" s="5">
        <v>-0.997538665030822</v>
      </c>
      <c r="N171" s="5">
        <v>2.8213971177307</v>
      </c>
      <c r="O171" s="5">
        <v>0.690462144187315</v>
      </c>
      <c r="P171" s="5">
        <v>0.27055602047101002</v>
      </c>
      <c r="Q171" s="5">
        <v>1.0500722716273501</v>
      </c>
      <c r="R171" s="5">
        <v>-7.0227203492030196E-2</v>
      </c>
      <c r="S171" s="5">
        <v>1.35109277438866</v>
      </c>
      <c r="U171" s="2" t="s">
        <v>113</v>
      </c>
      <c r="V171" s="7">
        <v>2004</v>
      </c>
      <c r="W171" s="2" t="s">
        <v>106</v>
      </c>
      <c r="X171" s="2">
        <v>20.5</v>
      </c>
      <c r="Y171" s="2">
        <v>35.789237668161434</v>
      </c>
      <c r="Z171" s="2">
        <v>13.249929197322988</v>
      </c>
      <c r="AA171" s="2">
        <v>13.249929197322988</v>
      </c>
      <c r="AB171" s="2">
        <f t="shared" si="4"/>
        <v>0.6767189176247923</v>
      </c>
      <c r="AC171" s="2">
        <v>14.940473938502274</v>
      </c>
      <c r="AD171" s="5">
        <v>1.4188680590024987</v>
      </c>
    </row>
    <row r="172" spans="1:30" x14ac:dyDescent="0.2">
      <c r="A172" s="9" t="s">
        <v>97</v>
      </c>
      <c r="B172" s="6">
        <v>1400</v>
      </c>
      <c r="C172" s="16" t="s">
        <v>96</v>
      </c>
      <c r="D172" s="6">
        <v>139.25</v>
      </c>
      <c r="E172" s="17">
        <v>106.3</v>
      </c>
      <c r="F172" s="9">
        <v>3.87</v>
      </c>
      <c r="G172" s="5">
        <f t="shared" si="5"/>
        <v>4.51</v>
      </c>
      <c r="H172" s="9"/>
      <c r="I172" s="5">
        <v>15.127000000000001</v>
      </c>
      <c r="J172" s="5">
        <v>0.77761897834439098</v>
      </c>
      <c r="K172" s="5">
        <v>-1.80653308268767E-2</v>
      </c>
      <c r="L172" s="5">
        <v>1.7375279212813499</v>
      </c>
      <c r="M172" s="5">
        <v>-0.79531535899877104</v>
      </c>
      <c r="N172" s="5">
        <v>2.7066886303675601</v>
      </c>
      <c r="O172" s="5">
        <v>0.68709619519807896</v>
      </c>
      <c r="P172" s="5">
        <v>0.29693985330581402</v>
      </c>
      <c r="Q172" s="5">
        <v>1.01035157892598</v>
      </c>
      <c r="R172" s="5">
        <v>7.24957383968661E-2</v>
      </c>
      <c r="S172" s="5">
        <v>1.3116888626493901</v>
      </c>
      <c r="U172" s="2" t="s">
        <v>113</v>
      </c>
      <c r="V172" s="7">
        <v>2004</v>
      </c>
      <c r="W172" s="2" t="s">
        <v>112</v>
      </c>
      <c r="X172" s="2">
        <v>20.5</v>
      </c>
      <c r="Y172" s="2">
        <v>35.789237668161434</v>
      </c>
      <c r="Z172" s="2">
        <v>18.557940541415508</v>
      </c>
      <c r="AA172" s="2">
        <v>14.289614216889941</v>
      </c>
      <c r="AB172" s="2">
        <f t="shared" si="4"/>
        <v>1.1331406412146841</v>
      </c>
      <c r="AC172" s="2">
        <v>14.78607020475647</v>
      </c>
      <c r="AD172" s="5">
        <v>1.3510848198880909</v>
      </c>
    </row>
    <row r="173" spans="1:30" x14ac:dyDescent="0.2">
      <c r="A173" s="9" t="s">
        <v>97</v>
      </c>
      <c r="B173" s="6">
        <v>1400</v>
      </c>
      <c r="C173" s="16" t="s">
        <v>96</v>
      </c>
      <c r="D173" s="6">
        <v>141.5</v>
      </c>
      <c r="E173" s="17">
        <v>107.95</v>
      </c>
      <c r="F173" s="9">
        <v>3.9</v>
      </c>
      <c r="G173" s="5">
        <f t="shared" si="5"/>
        <v>4.54</v>
      </c>
      <c r="H173" s="9"/>
      <c r="I173" s="5">
        <v>14.082916666666652</v>
      </c>
      <c r="J173" s="5">
        <v>0.30809560670548197</v>
      </c>
      <c r="K173" s="5">
        <v>-0.68282053031701495</v>
      </c>
      <c r="L173" s="5">
        <v>1.32334586234615</v>
      </c>
      <c r="M173" s="5">
        <v>-1.6220840143990001</v>
      </c>
      <c r="N173" s="5">
        <v>2.2601401906878702</v>
      </c>
      <c r="O173" s="5">
        <v>0.55812808082514997</v>
      </c>
      <c r="P173" s="5">
        <v>0.25288247982857298</v>
      </c>
      <c r="Q173" s="5">
        <v>0.87185594288629797</v>
      </c>
      <c r="R173" s="5">
        <v>-2.4415861844662601E-2</v>
      </c>
      <c r="S173" s="5">
        <v>1.17785205376042</v>
      </c>
      <c r="U173" s="2" t="s">
        <v>118</v>
      </c>
      <c r="V173" s="7">
        <v>2654</v>
      </c>
      <c r="W173" s="2" t="s">
        <v>106</v>
      </c>
      <c r="X173" s="2">
        <v>49.5</v>
      </c>
      <c r="Y173" s="2">
        <v>36.322526394468838</v>
      </c>
      <c r="Z173" s="2">
        <v>13.626261999339048</v>
      </c>
      <c r="AA173" s="2">
        <v>13.626261999339048</v>
      </c>
      <c r="AB173" s="2">
        <f t="shared" si="4"/>
        <v>0.84192901770984285</v>
      </c>
      <c r="AC173" s="2">
        <v>14.170561126841012</v>
      </c>
      <c r="AD173" s="5">
        <v>1.0808763346832047</v>
      </c>
    </row>
    <row r="174" spans="1:30" x14ac:dyDescent="0.2">
      <c r="A174" s="9" t="s">
        <v>98</v>
      </c>
      <c r="B174" s="6">
        <v>1470</v>
      </c>
      <c r="C174" s="16" t="s">
        <v>96</v>
      </c>
      <c r="D174" s="6">
        <v>97.5</v>
      </c>
      <c r="E174" s="17">
        <v>108.5</v>
      </c>
      <c r="F174" s="9">
        <v>3.75</v>
      </c>
      <c r="G174" s="5">
        <f t="shared" si="5"/>
        <v>4.3899999999999997</v>
      </c>
      <c r="H174" s="9"/>
      <c r="I174" s="5">
        <v>14.4436</v>
      </c>
      <c r="J174" s="5">
        <v>4.9884222538443303E-2</v>
      </c>
      <c r="K174" s="5">
        <v>-0.68098457448858696</v>
      </c>
      <c r="L174" s="5">
        <v>1.10210864833476</v>
      </c>
      <c r="M174" s="5">
        <v>-1.7849967258163699</v>
      </c>
      <c r="N174" s="5">
        <v>2.07099482422278</v>
      </c>
      <c r="O174" s="5">
        <v>0.52027522994672604</v>
      </c>
      <c r="P174" s="5">
        <v>0.35110714248977898</v>
      </c>
      <c r="Q174" s="5">
        <v>0.71805153148154699</v>
      </c>
      <c r="R174" s="5">
        <v>0.103453784002219</v>
      </c>
      <c r="S174" s="5">
        <v>1.1331342947182099</v>
      </c>
      <c r="U174" s="2" t="s">
        <v>118</v>
      </c>
      <c r="V174" s="7">
        <v>2654</v>
      </c>
      <c r="W174" s="2" t="s">
        <v>106</v>
      </c>
      <c r="X174" s="2">
        <v>50.5</v>
      </c>
      <c r="Y174" s="2">
        <v>36.789685135008874</v>
      </c>
      <c r="Z174" s="2">
        <v>14.416496510817023</v>
      </c>
      <c r="AA174" s="2">
        <v>14.416496510817023</v>
      </c>
      <c r="AB174" s="2">
        <f t="shared" si="4"/>
        <v>1.1888419682486733</v>
      </c>
      <c r="AC174" s="2">
        <v>15.772618807747875</v>
      </c>
      <c r="AD174" s="5">
        <v>1.7841796566013173</v>
      </c>
    </row>
    <row r="175" spans="1:30" x14ac:dyDescent="0.2">
      <c r="A175" s="9" t="s">
        <v>97</v>
      </c>
      <c r="B175" s="6">
        <v>1400</v>
      </c>
      <c r="C175" s="16" t="s">
        <v>96</v>
      </c>
      <c r="D175" s="6">
        <v>143.75</v>
      </c>
      <c r="E175" s="17">
        <v>109.6</v>
      </c>
      <c r="F175" s="9">
        <v>3.93</v>
      </c>
      <c r="G175" s="5">
        <f t="shared" si="5"/>
        <v>4.57</v>
      </c>
      <c r="H175" s="9"/>
      <c r="I175" s="5">
        <v>14.671400000000002</v>
      </c>
      <c r="J175" s="5">
        <v>0.16159350065377601</v>
      </c>
      <c r="K175" s="5">
        <v>-0.84662265825433602</v>
      </c>
      <c r="L175" s="5">
        <v>1.1660928266520401</v>
      </c>
      <c r="M175" s="5">
        <v>-1.67873455291084</v>
      </c>
      <c r="N175" s="5">
        <v>2.22791389869812</v>
      </c>
      <c r="O175" s="5">
        <v>0.54418518713102904</v>
      </c>
      <c r="P175" s="5">
        <v>0.25217341603375698</v>
      </c>
      <c r="Q175" s="5">
        <v>0.83988295801767698</v>
      </c>
      <c r="R175" s="5">
        <v>5.2260936171794796E-3</v>
      </c>
      <c r="S175" s="5">
        <v>1.13968855068894</v>
      </c>
      <c r="U175" s="2" t="s">
        <v>133</v>
      </c>
      <c r="V175" s="7">
        <v>1035</v>
      </c>
      <c r="W175" s="2" t="s">
        <v>107</v>
      </c>
      <c r="X175" s="2">
        <v>44.75</v>
      </c>
      <c r="Y175" s="2">
        <v>36.914449999999995</v>
      </c>
      <c r="Z175" s="2">
        <v>15.270503709836056</v>
      </c>
      <c r="AA175" s="2">
        <v>15.270503709836056</v>
      </c>
      <c r="AB175" s="2">
        <f t="shared" si="4"/>
        <v>1.563751128618029</v>
      </c>
      <c r="AC175" s="2">
        <v>15.449485367216061</v>
      </c>
      <c r="AD175" s="5">
        <v>1.642324076207851</v>
      </c>
    </row>
    <row r="176" spans="1:30" x14ac:dyDescent="0.2">
      <c r="A176" s="9" t="s">
        <v>91</v>
      </c>
      <c r="B176" s="6">
        <v>765</v>
      </c>
      <c r="C176" s="16" t="s">
        <v>92</v>
      </c>
      <c r="D176" s="6">
        <v>169</v>
      </c>
      <c r="E176" s="17">
        <v>110.3</v>
      </c>
      <c r="F176" s="9">
        <v>3.45</v>
      </c>
      <c r="G176" s="5">
        <f t="shared" si="5"/>
        <v>4.09</v>
      </c>
      <c r="H176" s="9"/>
      <c r="I176" s="5">
        <v>13.532400000000001</v>
      </c>
      <c r="J176" s="5">
        <v>0.76581345868373196</v>
      </c>
      <c r="K176" s="5">
        <v>-0.30180530109348103</v>
      </c>
      <c r="L176" s="5">
        <v>1.78533720687939</v>
      </c>
      <c r="M176" s="5">
        <v>-1.29567060999599</v>
      </c>
      <c r="N176" s="5">
        <v>2.8193836924018201</v>
      </c>
      <c r="O176" s="5">
        <v>0.70010131566372003</v>
      </c>
      <c r="P176" s="5">
        <v>0.41595421629544799</v>
      </c>
      <c r="Q176" s="5">
        <v>0.98258526304057303</v>
      </c>
      <c r="R176" s="5">
        <v>0.13198801543324501</v>
      </c>
      <c r="S176" s="5">
        <v>1.2585857156948199</v>
      </c>
      <c r="U176" s="2" t="s">
        <v>137</v>
      </c>
      <c r="V176" s="7">
        <v>800</v>
      </c>
      <c r="W176" s="2" t="s">
        <v>107</v>
      </c>
      <c r="X176" s="2">
        <v>0.5</v>
      </c>
      <c r="Y176" s="2">
        <v>37</v>
      </c>
      <c r="Z176" s="2">
        <v>21.260217601857313</v>
      </c>
      <c r="AA176" s="2">
        <v>21.260217601857313</v>
      </c>
      <c r="AB176" s="2">
        <f t="shared" si="4"/>
        <v>4.1932355272153616</v>
      </c>
      <c r="AC176" s="2">
        <v>15.640882435300645</v>
      </c>
      <c r="AD176" s="5">
        <v>1.7263473890969836</v>
      </c>
    </row>
    <row r="177" spans="1:30" x14ac:dyDescent="0.2">
      <c r="A177" s="9" t="s">
        <v>97</v>
      </c>
      <c r="B177" s="6">
        <v>1400</v>
      </c>
      <c r="C177" s="16" t="s">
        <v>96</v>
      </c>
      <c r="D177" s="6">
        <v>144.75</v>
      </c>
      <c r="E177" s="17">
        <v>110.33</v>
      </c>
      <c r="F177" s="9">
        <v>3.97</v>
      </c>
      <c r="G177" s="5">
        <f t="shared" si="5"/>
        <v>4.6100000000000003</v>
      </c>
      <c r="H177" s="9"/>
      <c r="I177" s="5">
        <v>13.446974999999998</v>
      </c>
      <c r="J177" s="5">
        <v>1.2150749930862801</v>
      </c>
      <c r="K177" s="5">
        <v>0.300045655250332</v>
      </c>
      <c r="L177" s="5">
        <v>2.0944578512241701</v>
      </c>
      <c r="M177" s="5">
        <v>-0.60010073185931301</v>
      </c>
      <c r="N177" s="5">
        <v>3.0489536611491599</v>
      </c>
      <c r="O177" s="5">
        <v>0.80576520257114304</v>
      </c>
      <c r="P177" s="5">
        <v>0.54847418387714997</v>
      </c>
      <c r="Q177" s="5">
        <v>1.0623241663476799</v>
      </c>
      <c r="R177" s="5">
        <v>0.30462496425317798</v>
      </c>
      <c r="S177" s="5">
        <v>1.29650126712148</v>
      </c>
      <c r="U177" s="2" t="s">
        <v>118</v>
      </c>
      <c r="V177" s="7">
        <v>2654</v>
      </c>
      <c r="W177" s="2" t="s">
        <v>106</v>
      </c>
      <c r="X177" s="2">
        <v>51.5</v>
      </c>
      <c r="Y177" s="2">
        <v>37.25684387554891</v>
      </c>
      <c r="Z177" s="2">
        <v>12.67394701423086</v>
      </c>
      <c r="AA177" s="2">
        <v>12.67394701423086</v>
      </c>
      <c r="AB177" s="2">
        <f t="shared" si="4"/>
        <v>0.42386273924734752</v>
      </c>
      <c r="AC177" s="2">
        <v>15.320693280615407</v>
      </c>
      <c r="AD177" s="5">
        <v>1.5857843501901643</v>
      </c>
    </row>
    <row r="178" spans="1:30" x14ac:dyDescent="0.2">
      <c r="A178" s="9" t="s">
        <v>95</v>
      </c>
      <c r="B178" s="6">
        <v>2726</v>
      </c>
      <c r="C178" s="16" t="s">
        <v>96</v>
      </c>
      <c r="D178" s="6">
        <v>79.5</v>
      </c>
      <c r="E178" s="17">
        <v>111.58</v>
      </c>
      <c r="F178" s="9">
        <v>3.83</v>
      </c>
      <c r="G178" s="5">
        <f t="shared" si="5"/>
        <v>4.47</v>
      </c>
      <c r="H178" s="9"/>
      <c r="I178" s="5">
        <v>11.716508571428571</v>
      </c>
      <c r="J178" s="5">
        <v>1.2431315594716099</v>
      </c>
      <c r="K178" s="5">
        <v>0.31837109608790998</v>
      </c>
      <c r="L178" s="5">
        <v>2.17655000073511</v>
      </c>
      <c r="M178" s="5">
        <v>-0.58324120090924603</v>
      </c>
      <c r="N178" s="5">
        <v>3.07949180876144</v>
      </c>
      <c r="O178" s="5">
        <v>0.84097730074964605</v>
      </c>
      <c r="P178" s="5">
        <v>0.55977304990768395</v>
      </c>
      <c r="Q178" s="5">
        <v>1.0973863028056301</v>
      </c>
      <c r="R178" s="5">
        <v>0.29883212239164703</v>
      </c>
      <c r="S178" s="5">
        <v>1.37158263557114</v>
      </c>
      <c r="U178" s="2" t="s">
        <v>113</v>
      </c>
      <c r="V178" s="7">
        <v>2004</v>
      </c>
      <c r="W178" s="2" t="s">
        <v>106</v>
      </c>
      <c r="X178" s="2">
        <v>21.5</v>
      </c>
      <c r="Y178" s="2">
        <v>37.284005979073243</v>
      </c>
      <c r="Z178" s="2">
        <v>14.583247339761968</v>
      </c>
      <c r="AA178" s="2">
        <v>14.583247339761968</v>
      </c>
      <c r="AB178" s="2">
        <f t="shared" si="4"/>
        <v>1.2620455821555039</v>
      </c>
      <c r="AC178" s="2">
        <v>14.794592538648198</v>
      </c>
      <c r="AD178" s="5">
        <v>1.3548261244665589</v>
      </c>
    </row>
    <row r="179" spans="1:30" x14ac:dyDescent="0.2">
      <c r="A179" s="9" t="s">
        <v>94</v>
      </c>
      <c r="B179" s="6">
        <v>700</v>
      </c>
      <c r="C179" s="16" t="s">
        <v>92</v>
      </c>
      <c r="D179" s="6">
        <v>141</v>
      </c>
      <c r="E179" s="17">
        <v>111.59</v>
      </c>
      <c r="F179" s="9">
        <v>3.73</v>
      </c>
      <c r="G179" s="5">
        <f t="shared" si="5"/>
        <v>4.37</v>
      </c>
      <c r="H179" s="9"/>
      <c r="I179" s="5">
        <v>11.713254285714283</v>
      </c>
      <c r="J179" s="5">
        <v>1.1400144978608899</v>
      </c>
      <c r="K179" s="5">
        <v>0.17615413026606999</v>
      </c>
      <c r="L179" s="5">
        <v>2.1124948998752999</v>
      </c>
      <c r="M179" s="5">
        <v>-0.71297110815620102</v>
      </c>
      <c r="N179" s="5">
        <v>3.0263065486815002</v>
      </c>
      <c r="O179" s="5">
        <v>0.76974095261095199</v>
      </c>
      <c r="P179" s="5">
        <v>0.48991142043197999</v>
      </c>
      <c r="Q179" s="5">
        <v>1.0572550322487699</v>
      </c>
      <c r="R179" s="5">
        <v>0.21172778380435101</v>
      </c>
      <c r="S179" s="5">
        <v>1.33309066855826</v>
      </c>
      <c r="U179" s="2" t="s">
        <v>118</v>
      </c>
      <c r="V179" s="7">
        <v>2654</v>
      </c>
      <c r="W179" s="2" t="s">
        <v>106</v>
      </c>
      <c r="X179" s="2">
        <v>52.5</v>
      </c>
      <c r="Y179" s="2">
        <v>37.724002616088946</v>
      </c>
      <c r="Z179" s="2">
        <v>12.815550737390842</v>
      </c>
      <c r="AA179" s="2">
        <v>12.815550737390842</v>
      </c>
      <c r="AB179" s="2">
        <f t="shared" si="4"/>
        <v>0.48602677371458025</v>
      </c>
      <c r="AC179" s="2">
        <v>14.031900336499209</v>
      </c>
      <c r="AD179" s="5">
        <v>1.0200042477231532</v>
      </c>
    </row>
    <row r="180" spans="1:30" x14ac:dyDescent="0.2">
      <c r="A180" s="9" t="s">
        <v>97</v>
      </c>
      <c r="B180" s="6">
        <v>1400</v>
      </c>
      <c r="C180" s="16" t="s">
        <v>96</v>
      </c>
      <c r="D180" s="6">
        <v>146.75</v>
      </c>
      <c r="E180" s="17">
        <v>111.8</v>
      </c>
      <c r="F180" s="9">
        <v>3.9</v>
      </c>
      <c r="G180" s="5">
        <f t="shared" si="5"/>
        <v>4.54</v>
      </c>
      <c r="H180" s="9"/>
      <c r="I180" s="5">
        <v>13.0768</v>
      </c>
      <c r="J180" s="5">
        <v>0.895458506812017</v>
      </c>
      <c r="K180" s="5">
        <v>-8.9936784789620305E-2</v>
      </c>
      <c r="L180" s="5">
        <v>1.8791199291768299</v>
      </c>
      <c r="M180" s="5">
        <v>-1.01206411948772</v>
      </c>
      <c r="N180" s="5">
        <v>2.8168863368611201</v>
      </c>
      <c r="O180" s="5">
        <v>0.54083742477482999</v>
      </c>
      <c r="P180" s="5">
        <v>0.23044292267570299</v>
      </c>
      <c r="Q180" s="5">
        <v>0.83887659389744496</v>
      </c>
      <c r="R180" s="5">
        <v>-4.8087492116537102E-2</v>
      </c>
      <c r="S180" s="5">
        <v>1.13380839260253</v>
      </c>
      <c r="U180" s="2" t="s">
        <v>116</v>
      </c>
      <c r="V180" s="7">
        <v>3040</v>
      </c>
      <c r="W180" s="2" t="s">
        <v>106</v>
      </c>
      <c r="X180" s="2">
        <v>22.5</v>
      </c>
      <c r="Y180" s="2">
        <v>38</v>
      </c>
      <c r="Z180" s="2">
        <v>12.64</v>
      </c>
      <c r="AA180" s="2">
        <v>12.64</v>
      </c>
      <c r="AB180" s="2">
        <f t="shared" si="4"/>
        <v>0.40896000000000043</v>
      </c>
      <c r="AC180" s="2">
        <v>14.451981723223744</v>
      </c>
      <c r="AD180" s="5">
        <v>1.2044199764952239</v>
      </c>
    </row>
    <row r="181" spans="1:30" x14ac:dyDescent="0.2">
      <c r="A181" s="9" t="s">
        <v>94</v>
      </c>
      <c r="B181" s="6">
        <v>700</v>
      </c>
      <c r="C181" s="16" t="s">
        <v>92</v>
      </c>
      <c r="D181" s="6">
        <v>144</v>
      </c>
      <c r="E181" s="17">
        <v>113.89</v>
      </c>
      <c r="F181" s="9">
        <v>3.83</v>
      </c>
      <c r="G181" s="5">
        <f t="shared" si="5"/>
        <v>4.47</v>
      </c>
      <c r="H181" s="9"/>
      <c r="I181" s="5">
        <v>14.215800000000002</v>
      </c>
      <c r="J181" s="5">
        <v>0.78813106617205897</v>
      </c>
      <c r="K181" s="5">
        <v>-0.24835014660708701</v>
      </c>
      <c r="L181" s="5">
        <v>1.8091527491100901</v>
      </c>
      <c r="M181" s="5">
        <v>-1.17150710521688</v>
      </c>
      <c r="N181" s="5">
        <v>2.6443057995153199</v>
      </c>
      <c r="O181" s="5">
        <v>0.570588178596524</v>
      </c>
      <c r="P181" s="5">
        <v>0.29629729608406302</v>
      </c>
      <c r="Q181" s="5">
        <v>0.85353190753967001</v>
      </c>
      <c r="R181" s="5">
        <v>1.4240377552668399E-2</v>
      </c>
      <c r="S181" s="5">
        <v>1.10112884155369</v>
      </c>
      <c r="U181" s="2" t="s">
        <v>132</v>
      </c>
      <c r="V181" s="7">
        <v>765</v>
      </c>
      <c r="W181" s="2" t="s">
        <v>107</v>
      </c>
      <c r="X181" s="2">
        <v>50.5</v>
      </c>
      <c r="Y181" s="2">
        <v>38.064500000000002</v>
      </c>
      <c r="Z181" s="2">
        <v>17.446756591112369</v>
      </c>
      <c r="AA181" s="2">
        <v>17.446756591112369</v>
      </c>
      <c r="AB181" s="2">
        <f t="shared" si="4"/>
        <v>2.5191261434983305</v>
      </c>
      <c r="AC181" s="2">
        <v>15.730533640123332</v>
      </c>
      <c r="AD181" s="5">
        <v>1.7657042680141428</v>
      </c>
    </row>
    <row r="182" spans="1:30" x14ac:dyDescent="0.2">
      <c r="A182" s="9" t="s">
        <v>91</v>
      </c>
      <c r="B182" s="6">
        <v>765</v>
      </c>
      <c r="C182" s="16" t="s">
        <v>92</v>
      </c>
      <c r="D182" s="6">
        <v>177</v>
      </c>
      <c r="E182" s="17">
        <v>115.18</v>
      </c>
      <c r="F182" s="9">
        <v>3.79</v>
      </c>
      <c r="G182" s="5">
        <f t="shared" si="5"/>
        <v>4.43</v>
      </c>
      <c r="H182" s="9"/>
      <c r="I182" s="5">
        <v>14.676195789473697</v>
      </c>
      <c r="J182" s="5">
        <v>0.80544552763858701</v>
      </c>
      <c r="K182" s="5">
        <v>-0.150701156959648</v>
      </c>
      <c r="L182" s="5">
        <v>1.80389652909275</v>
      </c>
      <c r="M182" s="5">
        <v>-1.0773428327208801</v>
      </c>
      <c r="N182" s="5">
        <v>2.7455588742764498</v>
      </c>
      <c r="O182" s="5">
        <v>0.59181349070381595</v>
      </c>
      <c r="P182" s="5">
        <v>0.31608036161627501</v>
      </c>
      <c r="Q182" s="5">
        <v>0.846161580788516</v>
      </c>
      <c r="R182" s="5">
        <v>3.03628572129278E-2</v>
      </c>
      <c r="S182" s="5">
        <v>1.1477566464373601</v>
      </c>
      <c r="U182" s="2" t="s">
        <v>132</v>
      </c>
      <c r="V182" s="7">
        <v>765</v>
      </c>
      <c r="W182" s="2" t="s">
        <v>108</v>
      </c>
      <c r="X182" s="2">
        <v>50.5</v>
      </c>
      <c r="Y182" s="2">
        <v>38.064500000000002</v>
      </c>
      <c r="Z182" s="2">
        <v>19.187472659550057</v>
      </c>
      <c r="AA182" s="2">
        <v>14.774353947853545</v>
      </c>
      <c r="AB182" s="2">
        <f t="shared" si="4"/>
        <v>1.3459413831077063</v>
      </c>
      <c r="AC182" s="2">
        <v>15.482655011839871</v>
      </c>
      <c r="AD182" s="5">
        <v>1.6568855501977033</v>
      </c>
    </row>
    <row r="183" spans="1:30" x14ac:dyDescent="0.2">
      <c r="A183" s="9" t="s">
        <v>97</v>
      </c>
      <c r="B183" s="6">
        <v>1400</v>
      </c>
      <c r="C183" s="16" t="s">
        <v>92</v>
      </c>
      <c r="D183" s="6">
        <v>152.75</v>
      </c>
      <c r="E183" s="17">
        <v>116.21</v>
      </c>
      <c r="F183" s="9">
        <v>3.9</v>
      </c>
      <c r="G183" s="5">
        <f t="shared" si="5"/>
        <v>4.54</v>
      </c>
      <c r="H183" s="9"/>
      <c r="I183" s="5">
        <v>14.662288</v>
      </c>
      <c r="J183" s="5">
        <v>0.81738366506353499</v>
      </c>
      <c r="K183" s="5">
        <v>-0.15897896801000899</v>
      </c>
      <c r="L183" s="5">
        <v>1.7663001006738801</v>
      </c>
      <c r="M183" s="5">
        <v>-0.94779964714087295</v>
      </c>
      <c r="N183" s="5">
        <v>2.8102052125470798</v>
      </c>
      <c r="O183" s="5">
        <v>0.59393268876646099</v>
      </c>
      <c r="P183" s="5">
        <v>0.29612019509074899</v>
      </c>
      <c r="Q183" s="5">
        <v>0.86362206619094295</v>
      </c>
      <c r="R183" s="5">
        <v>7.4882463335299299E-2</v>
      </c>
      <c r="S183" s="5">
        <v>1.1561761561866699</v>
      </c>
      <c r="U183" s="2" t="s">
        <v>129</v>
      </c>
      <c r="V183" s="7">
        <v>1051</v>
      </c>
      <c r="W183" s="2" t="s">
        <v>106</v>
      </c>
      <c r="X183" s="2">
        <v>16.5</v>
      </c>
      <c r="Y183" s="2">
        <v>38.15292096219931</v>
      </c>
      <c r="Z183" s="2">
        <v>20.976006924259909</v>
      </c>
      <c r="AA183" s="2">
        <v>20.976006924259909</v>
      </c>
      <c r="AB183" s="2">
        <f t="shared" si="4"/>
        <v>4.068467039750101</v>
      </c>
      <c r="AC183" s="2">
        <v>15.445098171058035</v>
      </c>
      <c r="AD183" s="5">
        <v>1.6403980970944776</v>
      </c>
    </row>
    <row r="184" spans="1:30" x14ac:dyDescent="0.2">
      <c r="A184" s="9" t="s">
        <v>94</v>
      </c>
      <c r="B184" s="6">
        <v>700</v>
      </c>
      <c r="C184" s="16" t="s">
        <v>92</v>
      </c>
      <c r="D184" s="6">
        <v>148</v>
      </c>
      <c r="E184" s="17">
        <v>116.96</v>
      </c>
      <c r="F184" s="9">
        <v>3.74</v>
      </c>
      <c r="G184" s="5">
        <f t="shared" si="5"/>
        <v>4.38</v>
      </c>
      <c r="H184" s="9"/>
      <c r="I184" s="5">
        <v>13.97888800000001</v>
      </c>
      <c r="J184" s="5">
        <v>1.0392010063666399</v>
      </c>
      <c r="K184" s="5">
        <v>5.3668219054871402E-2</v>
      </c>
      <c r="L184" s="5">
        <v>2.0086870198878999</v>
      </c>
      <c r="M184" s="5">
        <v>-0.86580185560360601</v>
      </c>
      <c r="N184" s="5">
        <v>2.94944189621885</v>
      </c>
      <c r="O184" s="5">
        <v>0.42738144752860902</v>
      </c>
      <c r="P184" s="5">
        <v>0.12514375073549799</v>
      </c>
      <c r="Q184" s="5">
        <v>0.77137875952988899</v>
      </c>
      <c r="R184" s="5">
        <v>-0.18827415883582499</v>
      </c>
      <c r="S184" s="5">
        <v>1.06805752796223</v>
      </c>
      <c r="U184" s="2" t="s">
        <v>118</v>
      </c>
      <c r="V184" s="7">
        <v>2654</v>
      </c>
      <c r="W184" s="2" t="s">
        <v>106</v>
      </c>
      <c r="X184" s="2">
        <v>53.5</v>
      </c>
      <c r="Y184" s="2">
        <v>38.191161356628982</v>
      </c>
      <c r="Z184" s="2">
        <v>11.57615759597352</v>
      </c>
      <c r="AA184" s="2">
        <v>11.57615759597352</v>
      </c>
      <c r="AB184" s="2">
        <f t="shared" si="4"/>
        <v>-5.8066815367624258E-2</v>
      </c>
      <c r="AC184" s="2">
        <v>14.808672120253249</v>
      </c>
      <c r="AD184" s="5">
        <v>1.3610070607911764</v>
      </c>
    </row>
    <row r="185" spans="1:30" x14ac:dyDescent="0.2">
      <c r="A185" s="9" t="s">
        <v>91</v>
      </c>
      <c r="B185" s="6">
        <v>765</v>
      </c>
      <c r="C185" s="16" t="s">
        <v>92</v>
      </c>
      <c r="D185" s="6">
        <v>188</v>
      </c>
      <c r="E185" s="17">
        <v>121.88</v>
      </c>
      <c r="F185" s="9">
        <v>3.7</v>
      </c>
      <c r="G185" s="5">
        <f t="shared" si="5"/>
        <v>4.34</v>
      </c>
      <c r="H185" s="9"/>
      <c r="I185" s="5">
        <v>13.446342222222221</v>
      </c>
      <c r="J185" s="5">
        <v>1.16160966746621</v>
      </c>
      <c r="K185" s="5">
        <v>0.19624804944604099</v>
      </c>
      <c r="L185" s="5">
        <v>2.1048869136513102</v>
      </c>
      <c r="M185" s="5">
        <v>-0.65163509769990302</v>
      </c>
      <c r="N185" s="5">
        <v>3.0777528983409699</v>
      </c>
      <c r="O185" s="5">
        <v>0.60218955705947597</v>
      </c>
      <c r="P185" s="5">
        <v>0.30331811880326898</v>
      </c>
      <c r="Q185" s="5">
        <v>0.882109807322627</v>
      </c>
      <c r="R185" s="5">
        <v>9.4155877566587994E-3</v>
      </c>
      <c r="S185" s="5">
        <v>1.1487152549511099</v>
      </c>
      <c r="U185" s="2" t="s">
        <v>118</v>
      </c>
      <c r="V185" s="7">
        <v>2654</v>
      </c>
      <c r="W185" s="2" t="s">
        <v>106</v>
      </c>
      <c r="X185" s="2">
        <v>54.5</v>
      </c>
      <c r="Y185" s="2">
        <v>38.658320097169018</v>
      </c>
      <c r="Z185" s="2">
        <v>12.45221579609084</v>
      </c>
      <c r="AA185" s="2">
        <v>12.45221579609084</v>
      </c>
      <c r="AB185" s="2">
        <f t="shared" si="4"/>
        <v>0.32652273448387881</v>
      </c>
      <c r="AC185" s="2">
        <v>14.217367073050033</v>
      </c>
      <c r="AD185" s="5">
        <v>1.1014241450689646</v>
      </c>
    </row>
    <row r="186" spans="1:30" x14ac:dyDescent="0.2">
      <c r="A186" s="9" t="s">
        <v>98</v>
      </c>
      <c r="B186" s="6">
        <v>1470</v>
      </c>
      <c r="C186" s="16" t="s">
        <v>92</v>
      </c>
      <c r="D186" s="6">
        <v>112.5</v>
      </c>
      <c r="E186" s="17">
        <v>122.08</v>
      </c>
      <c r="F186" s="9">
        <v>3.56</v>
      </c>
      <c r="G186" s="5">
        <f t="shared" si="5"/>
        <v>4.2</v>
      </c>
      <c r="H186" s="9"/>
      <c r="I186" s="5">
        <v>13.547586666666666</v>
      </c>
      <c r="J186" s="5">
        <v>1.18839738676384</v>
      </c>
      <c r="K186" s="5">
        <v>0.26317284582388301</v>
      </c>
      <c r="L186" s="5">
        <v>2.1328754396314</v>
      </c>
      <c r="M186" s="5">
        <v>-0.64377153769328199</v>
      </c>
      <c r="N186" s="5">
        <v>3.1431919707215399</v>
      </c>
      <c r="O186" s="5">
        <v>0.65507904147200902</v>
      </c>
      <c r="P186" s="5">
        <v>0.37805445697745499</v>
      </c>
      <c r="Q186" s="5">
        <v>0.92353109213943996</v>
      </c>
      <c r="R186" s="5">
        <v>0.139039330699328</v>
      </c>
      <c r="S186" s="5">
        <v>1.1963613290045201</v>
      </c>
      <c r="U186" s="2" t="s">
        <v>113</v>
      </c>
      <c r="V186" s="7">
        <v>2004</v>
      </c>
      <c r="W186" s="2" t="s">
        <v>106</v>
      </c>
      <c r="X186" s="2">
        <v>22.5</v>
      </c>
      <c r="Y186" s="2">
        <v>38.778774289985051</v>
      </c>
      <c r="Z186" s="2">
        <v>14.264626337088435</v>
      </c>
      <c r="AA186" s="2">
        <v>14.264626337088435</v>
      </c>
      <c r="AB186" s="2">
        <f t="shared" si="4"/>
        <v>1.1221709619818236</v>
      </c>
      <c r="AC186" s="2">
        <v>12.544554368575955</v>
      </c>
      <c r="AD186" s="5">
        <v>0.36705936780484461</v>
      </c>
    </row>
    <row r="187" spans="1:30" x14ac:dyDescent="0.2">
      <c r="A187" s="9" t="s">
        <v>94</v>
      </c>
      <c r="B187" s="6">
        <v>700</v>
      </c>
      <c r="C187" s="16" t="s">
        <v>92</v>
      </c>
      <c r="D187" s="6">
        <v>155</v>
      </c>
      <c r="E187" s="17">
        <v>122.34</v>
      </c>
      <c r="F187" s="9">
        <v>3.85</v>
      </c>
      <c r="G187" s="5">
        <f t="shared" si="5"/>
        <v>4.49</v>
      </c>
      <c r="H187" s="9"/>
      <c r="I187" s="5">
        <v>13.679204444444446</v>
      </c>
      <c r="J187" s="5">
        <v>1.0757199062029801</v>
      </c>
      <c r="K187" s="5">
        <v>0.16365613252755201</v>
      </c>
      <c r="L187" s="5">
        <v>1.9936371037020499</v>
      </c>
      <c r="M187" s="5">
        <v>-0.68665459034567</v>
      </c>
      <c r="N187" s="5">
        <v>2.8109199557473898</v>
      </c>
      <c r="O187" s="5">
        <v>0.58590010033389595</v>
      </c>
      <c r="P187" s="5">
        <v>0.326360218069561</v>
      </c>
      <c r="Q187" s="5">
        <v>0.85896016965911004</v>
      </c>
      <c r="R187" s="5">
        <v>8.4816576859445603E-2</v>
      </c>
      <c r="S187" s="5">
        <v>1.0858012948278599</v>
      </c>
      <c r="U187" s="2" t="s">
        <v>134</v>
      </c>
      <c r="V187" s="7">
        <v>2036</v>
      </c>
      <c r="W187" s="2" t="s">
        <v>106</v>
      </c>
      <c r="X187" s="2">
        <v>22.5</v>
      </c>
      <c r="Y187" s="2">
        <v>38.778774289985051</v>
      </c>
      <c r="Z187" s="2">
        <v>11.817828711837455</v>
      </c>
      <c r="AA187" s="2">
        <v>11.817828711837455</v>
      </c>
      <c r="AB187" s="2">
        <f t="shared" si="4"/>
        <v>4.8026804496642761E-2</v>
      </c>
      <c r="AC187" s="2">
        <v>13.916194209895911</v>
      </c>
      <c r="AD187" s="5">
        <v>0.96920925814430525</v>
      </c>
    </row>
    <row r="188" spans="1:30" x14ac:dyDescent="0.2">
      <c r="A188" s="9" t="s">
        <v>91</v>
      </c>
      <c r="B188" s="6">
        <v>765</v>
      </c>
      <c r="C188" s="16" t="s">
        <v>92</v>
      </c>
      <c r="D188" s="6">
        <v>189</v>
      </c>
      <c r="E188" s="17">
        <v>122.49</v>
      </c>
      <c r="F188" s="9">
        <v>3.66</v>
      </c>
      <c r="G188" s="5">
        <f t="shared" si="5"/>
        <v>4.3</v>
      </c>
      <c r="H188" s="9"/>
      <c r="I188" s="5">
        <v>13.755137777777776</v>
      </c>
      <c r="J188" s="5">
        <v>1.0155074453534401</v>
      </c>
      <c r="K188" s="5">
        <v>5.25387053124447E-2</v>
      </c>
      <c r="L188" s="5">
        <v>2.0189931613524998</v>
      </c>
      <c r="M188" s="5">
        <v>-0.81299472277509</v>
      </c>
      <c r="N188" s="5">
        <v>2.9797444549152501</v>
      </c>
      <c r="O188" s="5">
        <v>0.58533384628470797</v>
      </c>
      <c r="P188" s="5">
        <v>0.32717946163154898</v>
      </c>
      <c r="Q188" s="5">
        <v>0.85234113915599596</v>
      </c>
      <c r="R188" s="5">
        <v>8.4122683056600506E-2</v>
      </c>
      <c r="S188" s="5">
        <v>1.09371523433254</v>
      </c>
      <c r="U188" s="2" t="s">
        <v>134</v>
      </c>
      <c r="V188" s="7">
        <v>2036</v>
      </c>
      <c r="W188" s="2" t="s">
        <v>112</v>
      </c>
      <c r="X188" s="2">
        <v>22.5</v>
      </c>
      <c r="Y188" s="2">
        <v>38.778774289985051</v>
      </c>
      <c r="Z188" s="2">
        <v>16.379147275181193</v>
      </c>
      <c r="AA188" s="2">
        <v>12.611943401889519</v>
      </c>
      <c r="AB188" s="2">
        <f t="shared" si="4"/>
        <v>0.39664315342949941</v>
      </c>
      <c r="AC188" s="2">
        <v>15.097383390047742</v>
      </c>
      <c r="AD188" s="5">
        <v>1.4877513082309592</v>
      </c>
    </row>
    <row r="189" spans="1:30" x14ac:dyDescent="0.2">
      <c r="A189" s="9" t="s">
        <v>98</v>
      </c>
      <c r="B189" s="6">
        <v>1470</v>
      </c>
      <c r="C189" s="16" t="s">
        <v>96</v>
      </c>
      <c r="D189" s="6">
        <v>114.5</v>
      </c>
      <c r="E189" s="17">
        <v>123.89</v>
      </c>
      <c r="F189" s="9">
        <v>2.95</v>
      </c>
      <c r="G189" s="5">
        <f t="shared" si="5"/>
        <v>3.5900000000000003</v>
      </c>
      <c r="H189" s="9"/>
      <c r="I189" s="5">
        <v>14.653176000000002</v>
      </c>
      <c r="J189" s="5">
        <v>1.3429384513088301</v>
      </c>
      <c r="K189" s="5">
        <v>0.36448836978871002</v>
      </c>
      <c r="L189" s="5">
        <v>2.28849903258007</v>
      </c>
      <c r="M189" s="5">
        <v>-0.54956040848009502</v>
      </c>
      <c r="N189" s="5">
        <v>3.21871564979998</v>
      </c>
      <c r="O189" s="5">
        <v>0.40100871595579601</v>
      </c>
      <c r="P189" s="5">
        <v>8.3098935883111999E-2</v>
      </c>
      <c r="Q189" s="5">
        <v>0.77527957033070505</v>
      </c>
      <c r="R189" s="5">
        <v>-0.19078498286568901</v>
      </c>
      <c r="S189" s="5">
        <v>1.1105071898868399</v>
      </c>
      <c r="U189" s="2" t="s">
        <v>121</v>
      </c>
      <c r="V189" s="7">
        <v>2217</v>
      </c>
      <c r="W189" s="2" t="s">
        <v>106</v>
      </c>
      <c r="X189" s="2">
        <v>25.5</v>
      </c>
      <c r="Y189" s="2">
        <v>39</v>
      </c>
      <c r="Z189" s="2">
        <v>18.434356802573305</v>
      </c>
      <c r="AA189" s="2">
        <v>18.434356802573305</v>
      </c>
      <c r="AB189" s="2">
        <f t="shared" si="4"/>
        <v>2.9526826363296808</v>
      </c>
      <c r="AC189" s="2">
        <v>14.429621819960889</v>
      </c>
      <c r="AD189" s="5">
        <v>1.1946039789628307</v>
      </c>
    </row>
    <row r="190" spans="1:30" x14ac:dyDescent="0.2">
      <c r="A190" s="9" t="s">
        <v>98</v>
      </c>
      <c r="B190" s="6">
        <v>1470</v>
      </c>
      <c r="C190" s="16" t="s">
        <v>96</v>
      </c>
      <c r="D190" s="6">
        <v>114.5</v>
      </c>
      <c r="E190" s="17">
        <v>123.89</v>
      </c>
      <c r="F190" s="9">
        <v>3.53</v>
      </c>
      <c r="G190" s="5">
        <f t="shared" si="5"/>
        <v>4.17</v>
      </c>
      <c r="H190" s="9"/>
      <c r="I190" s="5">
        <v>14.653176000000002</v>
      </c>
      <c r="J190" s="5">
        <v>1.41856686434861</v>
      </c>
      <c r="K190" s="5">
        <v>0.53634948659981696</v>
      </c>
      <c r="L190" s="5">
        <v>2.3846950193173</v>
      </c>
      <c r="M190" s="5">
        <v>-0.45681380047867298</v>
      </c>
      <c r="N190" s="5">
        <v>3.44217537809911</v>
      </c>
      <c r="O190" s="5">
        <v>0.57580673945911498</v>
      </c>
      <c r="P190" s="5">
        <v>0.22535343435550001</v>
      </c>
      <c r="Q190" s="5">
        <v>0.91028681555211499</v>
      </c>
      <c r="R190" s="5">
        <v>-9.6771747346363401E-2</v>
      </c>
      <c r="S190" s="5">
        <v>1.2435992590251801</v>
      </c>
      <c r="U190" s="2" t="s">
        <v>120</v>
      </c>
      <c r="V190" s="7">
        <v>1051</v>
      </c>
      <c r="W190" s="2" t="s">
        <v>106</v>
      </c>
      <c r="X190" s="2">
        <v>17.5</v>
      </c>
      <c r="Y190" s="2">
        <v>39.012027491408936</v>
      </c>
      <c r="Z190" s="2">
        <v>18.358161696849983</v>
      </c>
      <c r="AA190" s="2">
        <v>18.358161696849983</v>
      </c>
      <c r="AB190" s="2">
        <f t="shared" si="4"/>
        <v>2.9192329849171434</v>
      </c>
      <c r="AC190" s="2">
        <v>14.500716321896913</v>
      </c>
      <c r="AD190" s="5">
        <v>1.2258144653127454</v>
      </c>
    </row>
    <row r="191" spans="1:30" x14ac:dyDescent="0.2">
      <c r="A191" s="9" t="s">
        <v>97</v>
      </c>
      <c r="B191" s="6">
        <v>1400</v>
      </c>
      <c r="C191" s="16" t="s">
        <v>92</v>
      </c>
      <c r="D191" s="6">
        <v>177.75</v>
      </c>
      <c r="E191" s="17">
        <v>133.19</v>
      </c>
      <c r="F191" s="9">
        <v>3.72</v>
      </c>
      <c r="G191" s="5">
        <f t="shared" si="5"/>
        <v>4.3600000000000003</v>
      </c>
      <c r="H191" s="9"/>
      <c r="I191" s="5">
        <v>14.672539</v>
      </c>
      <c r="J191" s="5">
        <v>1.38967520733418</v>
      </c>
      <c r="K191" s="5">
        <v>0.41590336397119099</v>
      </c>
      <c r="L191" s="5">
        <v>2.3200234483808799</v>
      </c>
      <c r="M191" s="5">
        <v>-0.43390777278146397</v>
      </c>
      <c r="N191" s="5">
        <v>3.2887756763634699</v>
      </c>
      <c r="O191" s="5">
        <v>0.33115629782165201</v>
      </c>
      <c r="P191" s="5">
        <v>3.8278004990982002E-2</v>
      </c>
      <c r="Q191" s="5">
        <v>0.67564409828892402</v>
      </c>
      <c r="R191" s="5">
        <v>-0.21296169945581001</v>
      </c>
      <c r="S191" s="5">
        <v>1.0578572934763399</v>
      </c>
      <c r="U191" s="2" t="s">
        <v>118</v>
      </c>
      <c r="V191" s="7">
        <v>2654</v>
      </c>
      <c r="W191" s="2" t="s">
        <v>106</v>
      </c>
      <c r="X191" s="2">
        <v>55.5</v>
      </c>
      <c r="Y191" s="2">
        <v>39.125478837709053</v>
      </c>
      <c r="Z191" s="2">
        <v>10.925818486654178</v>
      </c>
      <c r="AA191" s="2">
        <v>10.925818486654178</v>
      </c>
      <c r="AB191" s="2">
        <f t="shared" si="4"/>
        <v>-0.34356568435881574</v>
      </c>
      <c r="AC191" s="2">
        <v>14.464701940960797</v>
      </c>
      <c r="AD191" s="5">
        <v>1.2100041520817904</v>
      </c>
    </row>
    <row r="192" spans="1:30" x14ac:dyDescent="0.2">
      <c r="A192" s="9" t="s">
        <v>95</v>
      </c>
      <c r="B192" s="6">
        <v>2726</v>
      </c>
      <c r="C192" s="16" t="s">
        <v>96</v>
      </c>
      <c r="D192" s="6">
        <v>95.5</v>
      </c>
      <c r="E192" s="17">
        <v>134.03</v>
      </c>
      <c r="F192" s="9">
        <v>3.69</v>
      </c>
      <c r="G192" s="5">
        <f t="shared" si="5"/>
        <v>4.33</v>
      </c>
      <c r="H192" s="9"/>
      <c r="I192" s="5">
        <v>14.235075384615389</v>
      </c>
      <c r="J192" s="5">
        <v>1.4283911744301401</v>
      </c>
      <c r="K192" s="5">
        <v>0.435474065000438</v>
      </c>
      <c r="L192" s="5">
        <v>2.3441418350455598</v>
      </c>
      <c r="M192" s="5">
        <v>-0.459783695952384</v>
      </c>
      <c r="N192" s="5">
        <v>3.2298426296996001</v>
      </c>
      <c r="O192" s="5">
        <v>0.25819689197124501</v>
      </c>
      <c r="P192" s="5">
        <v>3.1176658941388202E-3</v>
      </c>
      <c r="Q192" s="5">
        <v>0.51367996922315895</v>
      </c>
      <c r="R192" s="5">
        <v>-0.24855009142252099</v>
      </c>
      <c r="S192" s="5">
        <v>0.76772346189051299</v>
      </c>
      <c r="U192" s="2" t="s">
        <v>118</v>
      </c>
      <c r="V192" s="7">
        <v>2654</v>
      </c>
      <c r="W192" s="2" t="s">
        <v>106</v>
      </c>
      <c r="X192" s="2">
        <v>56.5</v>
      </c>
      <c r="Y192" s="2">
        <v>39.592637578249082</v>
      </c>
      <c r="Z192" s="2">
        <v>12.173301221517589</v>
      </c>
      <c r="AA192" s="2">
        <v>12.173301221517589</v>
      </c>
      <c r="AB192" s="2">
        <f t="shared" si="4"/>
        <v>0.20407923624622182</v>
      </c>
      <c r="AC192" s="2">
        <v>15.210941223613849</v>
      </c>
      <c r="AD192" s="5">
        <v>1.5376031971664803</v>
      </c>
    </row>
    <row r="193" spans="1:30" x14ac:dyDescent="0.2">
      <c r="A193" s="9" t="s">
        <v>97</v>
      </c>
      <c r="B193" s="6">
        <v>1400</v>
      </c>
      <c r="C193" s="16" t="s">
        <v>92</v>
      </c>
      <c r="D193" s="6">
        <v>178.75</v>
      </c>
      <c r="E193" s="17">
        <v>134.44999999999999</v>
      </c>
      <c r="F193" s="9">
        <v>3.59</v>
      </c>
      <c r="G193" s="5">
        <f t="shared" si="5"/>
        <v>4.2299999999999995</v>
      </c>
      <c r="H193" s="9"/>
      <c r="I193" s="5">
        <v>14.014284615384613</v>
      </c>
      <c r="J193" s="5">
        <v>1.2997210670875099</v>
      </c>
      <c r="K193" s="5">
        <v>0.31592397270432798</v>
      </c>
      <c r="L193" s="5">
        <v>2.2734371088551901</v>
      </c>
      <c r="M193" s="5">
        <v>-0.64383671157271005</v>
      </c>
      <c r="N193" s="5">
        <v>3.2017207250809498</v>
      </c>
      <c r="O193" s="5">
        <v>0.36918856340096701</v>
      </c>
      <c r="P193" s="5">
        <v>-1.83180587088747E-2</v>
      </c>
      <c r="Q193" s="5">
        <v>0.73102350114252701</v>
      </c>
      <c r="R193" s="5">
        <v>-0.365904215401123</v>
      </c>
      <c r="S193" s="5">
        <v>1.0458427348269299</v>
      </c>
      <c r="U193" s="2" t="s">
        <v>118</v>
      </c>
      <c r="V193" s="7">
        <v>2654</v>
      </c>
      <c r="W193" s="2" t="s">
        <v>106</v>
      </c>
      <c r="X193" s="2">
        <v>57</v>
      </c>
      <c r="Y193" s="2">
        <v>39.826216948519104</v>
      </c>
      <c r="Z193" s="2">
        <v>12.431871497208919</v>
      </c>
      <c r="AA193" s="2">
        <v>12.431871497208919</v>
      </c>
      <c r="AB193" s="2">
        <f t="shared" si="4"/>
        <v>0.31759158727471526</v>
      </c>
      <c r="AC193" s="2">
        <v>14.033597932862042</v>
      </c>
      <c r="AD193" s="5">
        <v>1.0207494925264369</v>
      </c>
    </row>
    <row r="194" spans="1:30" x14ac:dyDescent="0.2">
      <c r="A194" s="9" t="s">
        <v>97</v>
      </c>
      <c r="B194" s="6">
        <v>1400</v>
      </c>
      <c r="C194" s="16" t="s">
        <v>92</v>
      </c>
      <c r="D194" s="6">
        <v>180.25</v>
      </c>
      <c r="E194" s="17">
        <v>136.35</v>
      </c>
      <c r="F194" s="9">
        <v>3.67</v>
      </c>
      <c r="G194" s="5">
        <f t="shared" si="5"/>
        <v>4.3099999999999996</v>
      </c>
      <c r="H194" s="9"/>
      <c r="I194" s="5">
        <v>13.989963793103456</v>
      </c>
      <c r="J194" s="5">
        <v>1.4967239250011</v>
      </c>
      <c r="K194" s="5">
        <v>0.59092384286654698</v>
      </c>
      <c r="L194" s="5">
        <v>2.4464861188623099</v>
      </c>
      <c r="M194" s="5">
        <v>-0.214265832238552</v>
      </c>
      <c r="N194" s="5">
        <v>3.37982021351934</v>
      </c>
      <c r="O194" s="5">
        <v>0.47528603630432398</v>
      </c>
      <c r="P194" s="5">
        <v>0.21431634698629601</v>
      </c>
      <c r="Q194" s="5">
        <v>0.73569820121317897</v>
      </c>
      <c r="R194" s="5">
        <v>-4.27427160168007E-2</v>
      </c>
      <c r="S194" s="5">
        <v>0.98918214864003295</v>
      </c>
      <c r="U194" s="2" t="s">
        <v>120</v>
      </c>
      <c r="V194" s="7">
        <v>1051</v>
      </c>
      <c r="W194" s="2" t="s">
        <v>106</v>
      </c>
      <c r="X194" s="2">
        <v>18.5</v>
      </c>
      <c r="Y194" s="2">
        <v>39.871134020618555</v>
      </c>
      <c r="Z194" s="2">
        <v>22.165553215838571</v>
      </c>
      <c r="AA194" s="2">
        <v>22.165553215838571</v>
      </c>
      <c r="AB194" s="2">
        <f t="shared" si="4"/>
        <v>4.5906778617531332</v>
      </c>
      <c r="AC194" s="2">
        <v>15.175301331645448</v>
      </c>
      <c r="AD194" s="5">
        <v>1.5219572845923519</v>
      </c>
    </row>
    <row r="195" spans="1:30" x14ac:dyDescent="0.2">
      <c r="A195" s="9" t="s">
        <v>94</v>
      </c>
      <c r="B195" s="6">
        <v>700</v>
      </c>
      <c r="C195" s="16" t="s">
        <v>92</v>
      </c>
      <c r="D195" s="6">
        <v>180</v>
      </c>
      <c r="E195" s="17">
        <v>156.15</v>
      </c>
      <c r="F195" s="9">
        <v>3.28</v>
      </c>
      <c r="G195" s="5">
        <f t="shared" si="5"/>
        <v>3.92</v>
      </c>
      <c r="H195" s="9"/>
      <c r="I195" s="5">
        <v>14.767625862068979</v>
      </c>
      <c r="J195" s="5">
        <v>1.3300732813526801</v>
      </c>
      <c r="K195" s="5">
        <v>0.35609379955919601</v>
      </c>
      <c r="L195" s="5">
        <v>2.3462781221636999</v>
      </c>
      <c r="M195" s="5">
        <v>-0.62051674193150097</v>
      </c>
      <c r="N195" s="5">
        <v>3.2284493936598202</v>
      </c>
      <c r="O195" s="5">
        <v>0.53575967597046603</v>
      </c>
      <c r="P195" s="5">
        <v>0.153839049225447</v>
      </c>
      <c r="Q195" s="5">
        <v>0.84631639107793799</v>
      </c>
      <c r="R195" s="5">
        <v>-0.27607042695614198</v>
      </c>
      <c r="S195" s="5">
        <v>1.1321618245899701</v>
      </c>
      <c r="U195" s="2" t="s">
        <v>118</v>
      </c>
      <c r="V195" s="7">
        <v>2654</v>
      </c>
      <c r="W195" s="2" t="s">
        <v>106</v>
      </c>
      <c r="X195" s="2">
        <v>57.5</v>
      </c>
      <c r="Y195" s="2">
        <v>40.059796318789118</v>
      </c>
      <c r="Z195" s="2">
        <v>12.471445243090951</v>
      </c>
      <c r="AA195" s="2">
        <v>12.471445243090951</v>
      </c>
      <c r="AB195" s="2">
        <f t="shared" ref="AB195:AB258" si="6">0.439*AA195-5.14</f>
        <v>0.33496446171692806</v>
      </c>
      <c r="AC195" s="2">
        <v>15.959464454842713</v>
      </c>
      <c r="AD195" s="5">
        <v>1.8662048956759518</v>
      </c>
    </row>
    <row r="196" spans="1:30" x14ac:dyDescent="0.2">
      <c r="A196" s="9" t="s">
        <v>93</v>
      </c>
      <c r="B196" s="6">
        <v>1470</v>
      </c>
      <c r="C196" s="16" t="s">
        <v>92</v>
      </c>
      <c r="D196" s="6">
        <v>156</v>
      </c>
      <c r="E196" s="17">
        <v>156.34</v>
      </c>
      <c r="F196" s="9">
        <v>3.75</v>
      </c>
      <c r="G196" s="5">
        <f t="shared" ref="G196:G259" si="7">F196+0.64</f>
        <v>4.3899999999999997</v>
      </c>
      <c r="H196" s="9"/>
      <c r="I196" s="5">
        <v>14.775088275862069</v>
      </c>
      <c r="J196" s="5">
        <v>1.11616362314925</v>
      </c>
      <c r="K196" s="5">
        <v>0.112532235001538</v>
      </c>
      <c r="L196" s="5">
        <v>2.11357908628466</v>
      </c>
      <c r="M196" s="5">
        <v>-0.76174868934069795</v>
      </c>
      <c r="N196" s="5">
        <v>2.9774963298557502</v>
      </c>
      <c r="O196" s="5">
        <v>0.147208733482004</v>
      </c>
      <c r="P196" s="5">
        <v>-0.23418265166925201</v>
      </c>
      <c r="Q196" s="5">
        <v>0.70363090482159096</v>
      </c>
      <c r="R196" s="5">
        <v>-0.48378259784642202</v>
      </c>
      <c r="S196" s="5">
        <v>1.07414419564296</v>
      </c>
      <c r="U196" s="2" t="s">
        <v>113</v>
      </c>
      <c r="V196" s="7">
        <v>2004</v>
      </c>
      <c r="W196" s="2" t="s">
        <v>106</v>
      </c>
      <c r="X196" s="2">
        <v>23.5</v>
      </c>
      <c r="Y196" s="2">
        <v>40.27354260089686</v>
      </c>
      <c r="Z196" s="2">
        <v>16.63433548057121</v>
      </c>
      <c r="AA196" s="2">
        <v>16.63433548057121</v>
      </c>
      <c r="AB196" s="2">
        <f t="shared" si="6"/>
        <v>2.1624732759707612</v>
      </c>
      <c r="AC196" s="2">
        <v>16.409713901045404</v>
      </c>
      <c r="AD196" s="5">
        <v>2.0638644025589326</v>
      </c>
    </row>
    <row r="197" spans="1:30" x14ac:dyDescent="0.2">
      <c r="A197" s="9" t="s">
        <v>94</v>
      </c>
      <c r="B197" s="6">
        <v>700</v>
      </c>
      <c r="C197" s="16" t="s">
        <v>92</v>
      </c>
      <c r="D197" s="6">
        <v>181.5</v>
      </c>
      <c r="E197" s="17">
        <v>158.77000000000001</v>
      </c>
      <c r="F197" s="9">
        <v>3.23</v>
      </c>
      <c r="G197" s="5">
        <f t="shared" si="7"/>
        <v>3.87</v>
      </c>
      <c r="H197" s="9"/>
      <c r="I197" s="5">
        <v>14.87052862068966</v>
      </c>
      <c r="J197" s="5">
        <v>0.87320598027001795</v>
      </c>
      <c r="K197" s="5">
        <v>-3.7654582688683803E-2</v>
      </c>
      <c r="L197" s="5">
        <v>1.86794711101183</v>
      </c>
      <c r="M197" s="5">
        <v>-0.85041852327310996</v>
      </c>
      <c r="N197" s="5">
        <v>2.8151746635265802</v>
      </c>
      <c r="O197" s="5">
        <v>8.8117549450712498E-2</v>
      </c>
      <c r="P197" s="5">
        <v>-0.18432052964071899</v>
      </c>
      <c r="Q197" s="5">
        <v>0.34969319571735402</v>
      </c>
      <c r="R197" s="5">
        <v>-0.42122453123661502</v>
      </c>
      <c r="S197" s="5">
        <v>0.61555511173410304</v>
      </c>
      <c r="U197" s="2" t="s">
        <v>134</v>
      </c>
      <c r="V197" s="7">
        <v>2036</v>
      </c>
      <c r="W197" s="2" t="s">
        <v>106</v>
      </c>
      <c r="X197" s="2">
        <v>23.5</v>
      </c>
      <c r="Y197" s="2">
        <v>40.27354260089686</v>
      </c>
      <c r="Z197" s="2">
        <v>16.094116837503922</v>
      </c>
      <c r="AA197" s="2">
        <v>16.094116837503922</v>
      </c>
      <c r="AB197" s="2">
        <f t="shared" si="6"/>
        <v>1.9253172916642223</v>
      </c>
      <c r="AC197" s="2">
        <v>14.292253988695384</v>
      </c>
      <c r="AD197" s="5">
        <v>1.1342995010372743</v>
      </c>
    </row>
    <row r="198" spans="1:30" x14ac:dyDescent="0.2">
      <c r="A198" s="9" t="s">
        <v>94</v>
      </c>
      <c r="B198" s="6">
        <v>700</v>
      </c>
      <c r="C198" s="16" t="s">
        <v>92</v>
      </c>
      <c r="D198" s="6">
        <v>182</v>
      </c>
      <c r="E198" s="17">
        <v>159.63999999999999</v>
      </c>
      <c r="F198" s="9">
        <v>3.22</v>
      </c>
      <c r="G198" s="5">
        <f t="shared" si="7"/>
        <v>3.8600000000000003</v>
      </c>
      <c r="H198" s="9"/>
      <c r="I198" s="5">
        <v>14.830860000000001</v>
      </c>
      <c r="J198" s="5">
        <v>0.59626133302330997</v>
      </c>
      <c r="K198" s="5">
        <v>-0.34244073810195402</v>
      </c>
      <c r="L198" s="5">
        <v>1.5266572809563199</v>
      </c>
      <c r="M198" s="5">
        <v>-1.22247848781989</v>
      </c>
      <c r="N198" s="5">
        <v>2.4151338574438799</v>
      </c>
      <c r="O198" s="5">
        <v>0.68975224304932503</v>
      </c>
      <c r="P198" s="5">
        <v>0.11266819290475701</v>
      </c>
      <c r="Q198" s="5">
        <v>1.0392481068296</v>
      </c>
      <c r="R198" s="5">
        <v>-0.20850783152683</v>
      </c>
      <c r="S198" s="5">
        <v>1.3050684141512201</v>
      </c>
      <c r="U198" s="2" t="s">
        <v>121</v>
      </c>
      <c r="V198" s="7">
        <v>2217</v>
      </c>
      <c r="W198" s="2" t="s">
        <v>106</v>
      </c>
      <c r="X198" s="2">
        <v>26.5</v>
      </c>
      <c r="Y198" s="2">
        <v>40.345268542199491</v>
      </c>
      <c r="Z198" s="2">
        <v>14.683118728222375</v>
      </c>
      <c r="AA198" s="2">
        <v>14.683118728222375</v>
      </c>
      <c r="AB198" s="2">
        <f t="shared" si="6"/>
        <v>1.3058891216896233</v>
      </c>
      <c r="AC198" s="2">
        <v>14.175964940077193</v>
      </c>
      <c r="AD198" s="5">
        <v>1.0832486086938884</v>
      </c>
    </row>
    <row r="199" spans="1:30" x14ac:dyDescent="0.2">
      <c r="A199" s="9" t="s">
        <v>91</v>
      </c>
      <c r="B199" s="6">
        <v>765</v>
      </c>
      <c r="C199" s="16" t="s">
        <v>92</v>
      </c>
      <c r="D199" s="6">
        <v>266</v>
      </c>
      <c r="E199" s="17">
        <v>169.43</v>
      </c>
      <c r="F199" s="9">
        <v>3.48</v>
      </c>
      <c r="G199" s="5">
        <f t="shared" si="7"/>
        <v>4.12</v>
      </c>
      <c r="H199" s="9"/>
      <c r="I199" s="5">
        <v>15.173373571428566</v>
      </c>
      <c r="J199" s="5">
        <v>0.22271147104613501</v>
      </c>
      <c r="K199" s="5">
        <v>-0.68901791882520302</v>
      </c>
      <c r="L199" s="5">
        <v>1.2276569157795001</v>
      </c>
      <c r="M199" s="5">
        <v>-1.6247209518844199</v>
      </c>
      <c r="N199" s="5">
        <v>2.0852228063755298</v>
      </c>
      <c r="O199" s="5">
        <v>0.46329824643815698</v>
      </c>
      <c r="P199" s="5">
        <v>0.11998033937738101</v>
      </c>
      <c r="Q199" s="5">
        <v>0.88648918971922097</v>
      </c>
      <c r="R199" s="5">
        <v>-0.169318496670194</v>
      </c>
      <c r="S199" s="5">
        <v>1.2009245884192501</v>
      </c>
      <c r="U199" s="2" t="s">
        <v>118</v>
      </c>
      <c r="V199" s="7">
        <v>2654</v>
      </c>
      <c r="W199" s="2" t="s">
        <v>106</v>
      </c>
      <c r="X199" s="2">
        <v>58.5</v>
      </c>
      <c r="Y199" s="2">
        <v>40.526955059329154</v>
      </c>
      <c r="Z199" s="2">
        <v>11.578253654088469</v>
      </c>
      <c r="AA199" s="2">
        <v>11.578253654088469</v>
      </c>
      <c r="AB199" s="2">
        <f t="shared" si="6"/>
        <v>-5.7146645855161715E-2</v>
      </c>
      <c r="AC199" s="2">
        <v>13.147234032583009</v>
      </c>
      <c r="AD199" s="5">
        <v>0.63163574030394098</v>
      </c>
    </row>
    <row r="200" spans="1:30" x14ac:dyDescent="0.2">
      <c r="A200" s="9" t="s">
        <v>94</v>
      </c>
      <c r="B200" s="6">
        <v>700</v>
      </c>
      <c r="C200" s="16" t="s">
        <v>92</v>
      </c>
      <c r="D200" s="6">
        <v>188</v>
      </c>
      <c r="E200" s="17">
        <v>170.1</v>
      </c>
      <c r="F200" s="9">
        <v>3.36</v>
      </c>
      <c r="G200" s="5">
        <f t="shared" si="7"/>
        <v>4</v>
      </c>
      <c r="H200" s="9"/>
      <c r="I200" s="5">
        <v>15.104220000000002</v>
      </c>
      <c r="J200" s="5">
        <v>0.14223034131555401</v>
      </c>
      <c r="K200" s="5">
        <v>-0.78005009308018103</v>
      </c>
      <c r="L200" s="5">
        <v>1.0901588940356901</v>
      </c>
      <c r="M200" s="5">
        <v>-1.8001136836776701</v>
      </c>
      <c r="N200" s="5">
        <v>1.9556292448397301</v>
      </c>
      <c r="O200" s="5">
        <v>-4.2696872133462398E-2</v>
      </c>
      <c r="P200" s="5">
        <v>-0.36182024495086801</v>
      </c>
      <c r="Q200" s="5">
        <v>0.38871847907417201</v>
      </c>
      <c r="R200" s="5">
        <v>-0.65348135323862999</v>
      </c>
      <c r="S200" s="5">
        <v>0.72041615881118204</v>
      </c>
      <c r="U200" s="2" t="s">
        <v>116</v>
      </c>
      <c r="V200" s="7">
        <v>3040</v>
      </c>
      <c r="W200" s="2" t="s">
        <v>106</v>
      </c>
      <c r="X200" s="2">
        <v>24.5</v>
      </c>
      <c r="Y200" s="2">
        <v>40.666666666666664</v>
      </c>
      <c r="Z200" s="2">
        <v>11.89</v>
      </c>
      <c r="AA200" s="2">
        <v>11.89</v>
      </c>
      <c r="AB200" s="2">
        <f t="shared" si="6"/>
        <v>7.9710000000000392E-2</v>
      </c>
      <c r="AC200" s="2">
        <v>12.132374942895803</v>
      </c>
      <c r="AD200" s="5">
        <v>0.18611259993125806</v>
      </c>
    </row>
    <row r="201" spans="1:30" x14ac:dyDescent="0.2">
      <c r="A201" s="9" t="s">
        <v>91</v>
      </c>
      <c r="B201" s="6">
        <v>765</v>
      </c>
      <c r="C201" s="16" t="s">
        <v>92</v>
      </c>
      <c r="D201" s="6">
        <v>270</v>
      </c>
      <c r="E201" s="17">
        <v>171.87</v>
      </c>
      <c r="F201" s="9">
        <v>3.67</v>
      </c>
      <c r="G201" s="5">
        <f t="shared" si="7"/>
        <v>4.3099999999999996</v>
      </c>
      <c r="H201" s="9"/>
      <c r="I201" s="5">
        <v>14.701014000000001</v>
      </c>
      <c r="J201" s="5">
        <v>0.51160204933170395</v>
      </c>
      <c r="K201" s="5">
        <v>-0.43670944129731998</v>
      </c>
      <c r="L201" s="5">
        <v>1.4956690424663801</v>
      </c>
      <c r="M201" s="5">
        <v>-1.3363400707947199</v>
      </c>
      <c r="N201" s="5">
        <v>2.33815576253666</v>
      </c>
      <c r="O201" s="5">
        <v>0.236317827226115</v>
      </c>
      <c r="P201" s="5">
        <v>-0.206247949224065</v>
      </c>
      <c r="Q201" s="5">
        <v>0.57508218278067602</v>
      </c>
      <c r="R201" s="5">
        <v>-0.52663442392708304</v>
      </c>
      <c r="S201" s="5">
        <v>0.82057773741236695</v>
      </c>
      <c r="U201" s="2" t="s">
        <v>118</v>
      </c>
      <c r="V201" s="7">
        <v>2654</v>
      </c>
      <c r="W201" s="2" t="s">
        <v>106</v>
      </c>
      <c r="X201" s="2">
        <v>59.5</v>
      </c>
      <c r="Y201" s="2">
        <v>40.99411379986919</v>
      </c>
      <c r="Z201" s="2">
        <v>11.490680943100282</v>
      </c>
      <c r="AA201" s="2">
        <v>11.490680943100282</v>
      </c>
      <c r="AB201" s="2">
        <f t="shared" si="6"/>
        <v>-9.559106597897582E-2</v>
      </c>
      <c r="AC201" s="2">
        <v>12.57308832831362</v>
      </c>
      <c r="AD201" s="5">
        <v>0.37958577612967925</v>
      </c>
    </row>
    <row r="202" spans="1:30" x14ac:dyDescent="0.2">
      <c r="A202" s="9" t="s">
        <v>91</v>
      </c>
      <c r="B202" s="6">
        <v>765</v>
      </c>
      <c r="C202" s="16" t="s">
        <v>92</v>
      </c>
      <c r="D202" s="6">
        <v>272</v>
      </c>
      <c r="E202" s="17">
        <v>173.09</v>
      </c>
      <c r="F202" s="9">
        <v>3.01</v>
      </c>
      <c r="G202" s="5">
        <f t="shared" si="7"/>
        <v>3.65</v>
      </c>
      <c r="H202" s="9"/>
      <c r="I202" s="5">
        <v>14.12985727272728</v>
      </c>
      <c r="J202" s="5">
        <v>0.90569406859750301</v>
      </c>
      <c r="K202" s="5">
        <v>-0.10109586656382499</v>
      </c>
      <c r="L202" s="5">
        <v>1.80719018337708</v>
      </c>
      <c r="M202" s="5">
        <v>-0.95015666230471496</v>
      </c>
      <c r="N202" s="5">
        <v>2.7857373576686899</v>
      </c>
      <c r="O202" s="5">
        <v>0.44906717722412698</v>
      </c>
      <c r="P202" s="5">
        <v>1.2858006567100001E-2</v>
      </c>
      <c r="Q202" s="5">
        <v>0.74971700328203705</v>
      </c>
      <c r="R202" s="5">
        <v>-0.63689990464056201</v>
      </c>
      <c r="S202" s="5">
        <v>1.0280948338839899</v>
      </c>
      <c r="U202" s="2" t="s">
        <v>118</v>
      </c>
      <c r="V202" s="7">
        <v>2654</v>
      </c>
      <c r="W202" s="2" t="s">
        <v>106</v>
      </c>
      <c r="X202" s="2">
        <v>60.5</v>
      </c>
      <c r="Y202" s="2">
        <v>41.461272540409226</v>
      </c>
      <c r="Z202" s="2">
        <v>11.019821389067889</v>
      </c>
      <c r="AA202" s="2">
        <v>11.019821389067889</v>
      </c>
      <c r="AB202" s="2">
        <f t="shared" si="6"/>
        <v>-0.3022984101991959</v>
      </c>
      <c r="AC202" s="2">
        <v>15.079437597495929</v>
      </c>
      <c r="AD202" s="5">
        <v>1.4798731053007135</v>
      </c>
    </row>
    <row r="203" spans="1:30" x14ac:dyDescent="0.2">
      <c r="A203" s="9" t="s">
        <v>91</v>
      </c>
      <c r="B203" s="6">
        <v>765</v>
      </c>
      <c r="C203" s="16" t="s">
        <v>92</v>
      </c>
      <c r="D203" s="6">
        <v>274</v>
      </c>
      <c r="E203" s="17">
        <v>174.31</v>
      </c>
      <c r="F203" s="9">
        <v>3.26</v>
      </c>
      <c r="G203" s="5">
        <f t="shared" si="7"/>
        <v>3.9</v>
      </c>
      <c r="H203" s="9"/>
      <c r="I203" s="5">
        <v>13.445551249999998</v>
      </c>
      <c r="J203" s="5">
        <v>0.91993510553416502</v>
      </c>
      <c r="K203" s="5">
        <v>-2.3293040325686999E-2</v>
      </c>
      <c r="L203" s="5">
        <v>1.8542686644998001</v>
      </c>
      <c r="M203" s="5">
        <v>-0.84775639287024795</v>
      </c>
      <c r="N203" s="5">
        <v>2.7984108995760502</v>
      </c>
      <c r="O203" s="5">
        <v>-0.155639646460561</v>
      </c>
      <c r="P203" s="5">
        <v>-0.53535424394646003</v>
      </c>
      <c r="Q203" s="5">
        <v>0.61295754025538596</v>
      </c>
      <c r="R203" s="5">
        <v>-0.79746687751768697</v>
      </c>
      <c r="S203" s="5">
        <v>0.92850473853231696</v>
      </c>
      <c r="U203" s="2" t="s">
        <v>121</v>
      </c>
      <c r="V203" s="7">
        <v>2217</v>
      </c>
      <c r="W203" s="2" t="s">
        <v>106</v>
      </c>
      <c r="X203" s="2">
        <v>29.5</v>
      </c>
      <c r="Y203" s="2">
        <v>41.71538180489587</v>
      </c>
      <c r="Z203" s="2">
        <v>16.88668565531146</v>
      </c>
      <c r="AA203" s="2">
        <v>16.88668565531146</v>
      </c>
      <c r="AB203" s="2">
        <f t="shared" si="6"/>
        <v>2.2732550026817311</v>
      </c>
      <c r="AC203" s="2">
        <v>14.65639802226803</v>
      </c>
      <c r="AD203" s="5">
        <v>1.2941587317756653</v>
      </c>
    </row>
    <row r="204" spans="1:30" x14ac:dyDescent="0.2">
      <c r="A204" s="9" t="s">
        <v>93</v>
      </c>
      <c r="B204" s="6">
        <v>1470</v>
      </c>
      <c r="C204" s="16" t="s">
        <v>92</v>
      </c>
      <c r="D204" s="6">
        <v>166</v>
      </c>
      <c r="E204" s="17">
        <v>179.51</v>
      </c>
      <c r="F204" s="9">
        <v>4.0599999999999996</v>
      </c>
      <c r="G204" s="5">
        <f t="shared" si="7"/>
        <v>4.6999999999999993</v>
      </c>
      <c r="H204" s="9"/>
      <c r="I204" s="5">
        <v>12.705201250000004</v>
      </c>
      <c r="J204" s="5">
        <v>0.90084556682498096</v>
      </c>
      <c r="K204" s="5">
        <v>-2.29332162681961E-2</v>
      </c>
      <c r="L204" s="5">
        <v>1.8290075491533899</v>
      </c>
      <c r="M204" s="5">
        <v>-0.96578064277341702</v>
      </c>
      <c r="N204" s="5">
        <v>2.76123364734676</v>
      </c>
      <c r="O204" s="5">
        <v>-0.14712009661205799</v>
      </c>
      <c r="P204" s="5">
        <v>-0.53135966250363298</v>
      </c>
      <c r="Q204" s="5">
        <v>0.55859901628435005</v>
      </c>
      <c r="R204" s="5">
        <v>-0.81259042205134202</v>
      </c>
      <c r="S204" s="5">
        <v>0.90269310341352704</v>
      </c>
      <c r="U204" s="2" t="s">
        <v>113</v>
      </c>
      <c r="V204" s="7">
        <v>2004</v>
      </c>
      <c r="W204" s="2" t="s">
        <v>106</v>
      </c>
      <c r="X204" s="2">
        <v>24.5</v>
      </c>
      <c r="Y204" s="2">
        <v>41.768310911808669</v>
      </c>
      <c r="Z204" s="2">
        <v>24.11</v>
      </c>
      <c r="AA204" s="2">
        <v>24.11</v>
      </c>
      <c r="AB204" s="2">
        <f t="shared" si="6"/>
        <v>5.4442899999999996</v>
      </c>
      <c r="AC204" s="2">
        <v>14.611229445685348</v>
      </c>
      <c r="AD204" s="5">
        <v>1.2743297266558677</v>
      </c>
    </row>
    <row r="205" spans="1:30" x14ac:dyDescent="0.2">
      <c r="A205" s="9" t="s">
        <v>91</v>
      </c>
      <c r="B205" s="6">
        <v>765</v>
      </c>
      <c r="C205" s="16" t="s">
        <v>92</v>
      </c>
      <c r="D205" s="6">
        <v>292</v>
      </c>
      <c r="E205" s="17">
        <v>185.28</v>
      </c>
      <c r="F205" s="9">
        <v>3.59</v>
      </c>
      <c r="G205" s="5">
        <f t="shared" si="7"/>
        <v>4.2299999999999995</v>
      </c>
      <c r="H205" s="9"/>
      <c r="I205" s="5">
        <v>12.076051034482759</v>
      </c>
      <c r="J205" s="5">
        <v>0.88304503648083299</v>
      </c>
      <c r="K205" s="5">
        <v>-4.0395937252472397E-2</v>
      </c>
      <c r="L205" s="5">
        <v>1.83219670752592</v>
      </c>
      <c r="M205" s="5">
        <v>-1.03143344096545</v>
      </c>
      <c r="N205" s="5">
        <v>2.7719568738556601</v>
      </c>
      <c r="O205" s="5">
        <v>0.27413506194224202</v>
      </c>
      <c r="P205" s="5">
        <v>-0.42895609899571002</v>
      </c>
      <c r="Q205" s="5">
        <v>0.68280621551919396</v>
      </c>
      <c r="R205" s="5">
        <v>-0.75438216595518703</v>
      </c>
      <c r="S205" s="5">
        <v>0.97181056568757096</v>
      </c>
      <c r="U205" s="2" t="s">
        <v>118</v>
      </c>
      <c r="V205" s="7">
        <v>2654</v>
      </c>
      <c r="W205" s="2" t="s">
        <v>106</v>
      </c>
      <c r="X205" s="2">
        <v>61.5</v>
      </c>
      <c r="Y205" s="2">
        <v>41.928431280949262</v>
      </c>
      <c r="Z205" s="2">
        <v>9.7748021238605194</v>
      </c>
      <c r="AA205" s="2">
        <v>9.7748021238605194</v>
      </c>
      <c r="AB205" s="2">
        <f t="shared" si="6"/>
        <v>-0.84886186762523153</v>
      </c>
      <c r="AC205" s="2">
        <v>15.749525682559005</v>
      </c>
      <c r="AD205" s="5">
        <v>1.7740417746434032</v>
      </c>
    </row>
    <row r="206" spans="1:30" x14ac:dyDescent="0.2">
      <c r="A206" s="9" t="s">
        <v>91</v>
      </c>
      <c r="B206" s="6">
        <v>765</v>
      </c>
      <c r="C206" s="16" t="s">
        <v>92</v>
      </c>
      <c r="D206" s="6">
        <v>298</v>
      </c>
      <c r="E206" s="17">
        <v>188.94</v>
      </c>
      <c r="F206" s="9">
        <v>3.09</v>
      </c>
      <c r="G206" s="5">
        <f t="shared" si="7"/>
        <v>3.73</v>
      </c>
      <c r="H206" s="9"/>
      <c r="I206" s="5">
        <v>12.015902857142844</v>
      </c>
      <c r="J206" s="5">
        <v>0.85564832019985904</v>
      </c>
      <c r="K206" s="5">
        <v>-8.9086584743903005E-2</v>
      </c>
      <c r="L206" s="5">
        <v>1.8179194690731699</v>
      </c>
      <c r="M206" s="5">
        <v>-1.0430706310351801</v>
      </c>
      <c r="N206" s="5">
        <v>2.6813565656311602</v>
      </c>
      <c r="O206" s="5">
        <v>-8.2134781567442302E-3</v>
      </c>
      <c r="P206" s="5">
        <v>-0.35364718340206802</v>
      </c>
      <c r="Q206" s="5">
        <v>0.482265067332663</v>
      </c>
      <c r="R206" s="5">
        <v>-0.65993510660028099</v>
      </c>
      <c r="S206" s="5">
        <v>0.88323488445424603</v>
      </c>
      <c r="U206" s="2" t="s">
        <v>116</v>
      </c>
      <c r="V206" s="7">
        <v>3040</v>
      </c>
      <c r="W206" s="2" t="s">
        <v>106</v>
      </c>
      <c r="X206" s="2">
        <v>25.5</v>
      </c>
      <c r="Y206" s="2">
        <v>42</v>
      </c>
      <c r="Z206" s="2">
        <v>11.264838060186861</v>
      </c>
      <c r="AA206" s="2">
        <v>11.264838060186861</v>
      </c>
      <c r="AB206" s="2">
        <f t="shared" si="6"/>
        <v>-0.19473609157796812</v>
      </c>
      <c r="AC206" s="2">
        <v>15.55208904989162</v>
      </c>
      <c r="AD206" s="5">
        <v>1.6873670929024218</v>
      </c>
    </row>
    <row r="207" spans="1:30" x14ac:dyDescent="0.2">
      <c r="A207" s="9" t="s">
        <v>91</v>
      </c>
      <c r="B207" s="6">
        <v>765</v>
      </c>
      <c r="C207" s="16" t="s">
        <v>92</v>
      </c>
      <c r="D207" s="6">
        <v>302</v>
      </c>
      <c r="E207" s="17">
        <v>191.38</v>
      </c>
      <c r="F207" s="9">
        <v>3.52</v>
      </c>
      <c r="G207" s="5">
        <f t="shared" si="7"/>
        <v>4.16</v>
      </c>
      <c r="H207" s="9"/>
      <c r="I207" s="5">
        <v>13.388126666666668</v>
      </c>
      <c r="J207" s="5">
        <v>0.90261500479754397</v>
      </c>
      <c r="K207" s="5">
        <v>-5.9643465406335798E-2</v>
      </c>
      <c r="L207" s="5">
        <v>1.88224610290187</v>
      </c>
      <c r="M207" s="5">
        <v>-0.87953027831563102</v>
      </c>
      <c r="N207" s="5">
        <v>2.8094610807224201</v>
      </c>
      <c r="O207" s="5">
        <v>-4.6946858045026699E-2</v>
      </c>
      <c r="P207" s="5">
        <v>-0.340737237772337</v>
      </c>
      <c r="Q207" s="5">
        <v>0.236889668930163</v>
      </c>
      <c r="R207" s="5">
        <v>-0.63732107613639499</v>
      </c>
      <c r="S207" s="5">
        <v>0.48305007117287202</v>
      </c>
      <c r="U207" s="2" t="s">
        <v>121</v>
      </c>
      <c r="V207" s="7">
        <v>2217</v>
      </c>
      <c r="W207" s="2" t="s">
        <v>106</v>
      </c>
      <c r="X207" s="2">
        <v>30.5</v>
      </c>
      <c r="Y207" s="2">
        <v>42.172086225794665</v>
      </c>
      <c r="Z207" s="2">
        <v>16.711302573436178</v>
      </c>
      <c r="AA207" s="2">
        <v>16.711302573436178</v>
      </c>
      <c r="AB207" s="2">
        <f t="shared" si="6"/>
        <v>2.1962618297384831</v>
      </c>
      <c r="AC207" s="2">
        <v>13.142250143161419</v>
      </c>
      <c r="AD207" s="5">
        <v>0.62944781284786355</v>
      </c>
    </row>
    <row r="208" spans="1:30" x14ac:dyDescent="0.2">
      <c r="A208" s="9" t="s">
        <v>91</v>
      </c>
      <c r="B208" s="6">
        <v>765</v>
      </c>
      <c r="C208" s="16" t="s">
        <v>92</v>
      </c>
      <c r="D208" s="6">
        <v>305</v>
      </c>
      <c r="E208" s="17">
        <v>193.21</v>
      </c>
      <c r="F208" s="9">
        <v>3.65</v>
      </c>
      <c r="G208" s="5">
        <f t="shared" si="7"/>
        <v>4.29</v>
      </c>
      <c r="H208" s="9"/>
      <c r="I208" s="5">
        <v>13.863586153846153</v>
      </c>
      <c r="J208" s="5">
        <v>1.2699804002383801</v>
      </c>
      <c r="K208" s="5">
        <v>0.30210903834401598</v>
      </c>
      <c r="L208" s="5">
        <v>2.1763674744847301</v>
      </c>
      <c r="M208" s="5">
        <v>-0.62063565467829196</v>
      </c>
      <c r="N208" s="5">
        <v>3.0574777154811899</v>
      </c>
      <c r="O208" s="5">
        <v>0.232380466448916</v>
      </c>
      <c r="P208" s="5">
        <v>-5.1310660309474898E-2</v>
      </c>
      <c r="Q208" s="5">
        <v>0.50146873621252297</v>
      </c>
      <c r="R208" s="5">
        <v>-0.33803130412530802</v>
      </c>
      <c r="S208" s="5">
        <v>0.73799298740449204</v>
      </c>
      <c r="U208" s="2" t="s">
        <v>117</v>
      </c>
      <c r="V208" s="7">
        <v>2400</v>
      </c>
      <c r="W208" s="2" t="s">
        <v>106</v>
      </c>
      <c r="X208" s="2">
        <v>15.5</v>
      </c>
      <c r="Y208" s="2">
        <v>42.248859604662947</v>
      </c>
      <c r="Z208" s="2">
        <v>15.899502491974548</v>
      </c>
      <c r="AA208" s="2">
        <v>15.899502491974548</v>
      </c>
      <c r="AB208" s="2">
        <f t="shared" si="6"/>
        <v>1.8398815939768269</v>
      </c>
      <c r="AC208" s="2">
        <v>15.303018026189722</v>
      </c>
      <c r="AD208" s="5">
        <v>1.5780249134972886</v>
      </c>
    </row>
    <row r="209" spans="1:30" x14ac:dyDescent="0.2">
      <c r="A209" s="9" t="s">
        <v>95</v>
      </c>
      <c r="B209" s="6">
        <v>2726</v>
      </c>
      <c r="C209" s="16" t="s">
        <v>96</v>
      </c>
      <c r="D209" s="6">
        <v>138.5</v>
      </c>
      <c r="E209" s="17">
        <v>194.38</v>
      </c>
      <c r="F209" s="9">
        <v>2.74</v>
      </c>
      <c r="G209" s="5">
        <f t="shared" si="7"/>
        <v>3.3800000000000003</v>
      </c>
      <c r="H209" s="9"/>
      <c r="I209" s="5">
        <v>13.805760000000001</v>
      </c>
      <c r="J209" s="5">
        <v>1.3585854569485001</v>
      </c>
      <c r="K209" s="5">
        <v>0.38797314896888702</v>
      </c>
      <c r="L209" s="5">
        <v>2.2338352773669299</v>
      </c>
      <c r="M209" s="5">
        <v>-0.55379865671440798</v>
      </c>
      <c r="N209" s="5">
        <v>3.0939533839356699</v>
      </c>
      <c r="O209" s="5">
        <v>0.29597626317157599</v>
      </c>
      <c r="P209" s="5">
        <v>2.12182576327197E-2</v>
      </c>
      <c r="Q209" s="5">
        <v>0.54083081752329298</v>
      </c>
      <c r="R209" s="5">
        <v>-0.23664393633799699</v>
      </c>
      <c r="S209" s="5">
        <v>0.76315797200056901</v>
      </c>
      <c r="U209" s="2" t="s">
        <v>118</v>
      </c>
      <c r="V209" s="7">
        <v>2654</v>
      </c>
      <c r="W209" s="2" t="s">
        <v>106</v>
      </c>
      <c r="X209" s="2">
        <v>62.5</v>
      </c>
      <c r="Y209" s="2">
        <v>42.395590021489298</v>
      </c>
      <c r="Z209" s="2">
        <v>12.060805466349001</v>
      </c>
      <c r="AA209" s="2">
        <v>12.060805466349001</v>
      </c>
      <c r="AB209" s="2">
        <f t="shared" si="6"/>
        <v>0.15469359972721186</v>
      </c>
      <c r="AC209" s="2">
        <v>16.116111122638575</v>
      </c>
      <c r="AD209" s="5">
        <v>1.9349727828383347</v>
      </c>
    </row>
    <row r="210" spans="1:30" x14ac:dyDescent="0.2">
      <c r="A210" s="9" t="s">
        <v>95</v>
      </c>
      <c r="B210" s="6">
        <v>2726</v>
      </c>
      <c r="C210" s="16" t="s">
        <v>96</v>
      </c>
      <c r="D210" s="6">
        <v>140.5</v>
      </c>
      <c r="E210" s="17">
        <v>197.19</v>
      </c>
      <c r="F210" s="9">
        <v>2.71</v>
      </c>
      <c r="G210" s="5">
        <f t="shared" si="7"/>
        <v>3.35</v>
      </c>
      <c r="H210" s="9"/>
      <c r="I210" s="5">
        <v>13.854053599999999</v>
      </c>
      <c r="J210" s="5">
        <v>2.2171235146147499</v>
      </c>
      <c r="K210" s="5">
        <v>1.1104362354567101</v>
      </c>
      <c r="L210" s="5">
        <v>3.2750855165889901</v>
      </c>
      <c r="M210" s="5">
        <v>9.7897407573786802E-2</v>
      </c>
      <c r="N210" s="5">
        <v>4.28583831517106</v>
      </c>
      <c r="O210" s="5">
        <v>1.1658554670246799</v>
      </c>
      <c r="P210" s="5">
        <v>0.494136075100917</v>
      </c>
      <c r="Q210" s="5">
        <v>1.47405900987409</v>
      </c>
      <c r="R210" s="5">
        <v>-8.1233952443635106E-3</v>
      </c>
      <c r="S210" s="5">
        <v>1.74186423287699</v>
      </c>
      <c r="U210" s="2" t="s">
        <v>120</v>
      </c>
      <c r="V210" s="7">
        <v>1051</v>
      </c>
      <c r="W210" s="2" t="s">
        <v>106</v>
      </c>
      <c r="X210" s="2">
        <v>21.5</v>
      </c>
      <c r="Y210" s="2">
        <v>42.448453608247419</v>
      </c>
      <c r="Z210" s="2">
        <v>20.578641539002017</v>
      </c>
      <c r="AA210" s="2">
        <v>20.578641539002017</v>
      </c>
      <c r="AB210" s="2">
        <f t="shared" si="6"/>
        <v>3.8940236356218856</v>
      </c>
      <c r="AC210" s="2">
        <v>15.215490570167489</v>
      </c>
      <c r="AD210" s="5">
        <v>1.5396003603035284</v>
      </c>
    </row>
    <row r="211" spans="1:30" x14ac:dyDescent="0.2">
      <c r="A211" s="9" t="s">
        <v>93</v>
      </c>
      <c r="B211" s="6">
        <v>1470</v>
      </c>
      <c r="C211" s="16" t="s">
        <v>92</v>
      </c>
      <c r="D211" s="6">
        <v>174</v>
      </c>
      <c r="E211" s="17">
        <v>198.04</v>
      </c>
      <c r="F211" s="9">
        <v>3.61</v>
      </c>
      <c r="G211" s="5">
        <f t="shared" si="7"/>
        <v>4.25</v>
      </c>
      <c r="H211" s="9"/>
      <c r="I211" s="5">
        <v>13.621697600000001</v>
      </c>
      <c r="J211" s="5">
        <v>2.3523883291572898</v>
      </c>
      <c r="K211" s="5">
        <v>1.3436373076225101</v>
      </c>
      <c r="L211" s="5">
        <v>3.3937424254781998</v>
      </c>
      <c r="M211" s="5">
        <v>0.37437862199479499</v>
      </c>
      <c r="N211" s="5">
        <v>4.3383418961804896</v>
      </c>
      <c r="O211" s="5">
        <v>1.2715253636722701</v>
      </c>
      <c r="P211" s="5">
        <v>1.00189382576317</v>
      </c>
      <c r="Q211" s="5">
        <v>1.5335242911107101</v>
      </c>
      <c r="R211" s="5">
        <v>0.75958933018052199</v>
      </c>
      <c r="S211" s="5">
        <v>1.7952967110443601</v>
      </c>
      <c r="U211" s="2" t="s">
        <v>124</v>
      </c>
      <c r="V211" s="7">
        <v>3110</v>
      </c>
      <c r="W211" s="2" t="s">
        <v>106</v>
      </c>
      <c r="X211" s="2">
        <v>24.5</v>
      </c>
      <c r="Y211" s="2">
        <v>42.565789473684212</v>
      </c>
      <c r="Z211" s="2">
        <v>15.33030354243113</v>
      </c>
      <c r="AA211" s="2">
        <v>15.33030354243113</v>
      </c>
      <c r="AB211" s="2">
        <f t="shared" si="6"/>
        <v>1.5900032551272663</v>
      </c>
      <c r="AC211" s="2">
        <v>15.422854340818143</v>
      </c>
      <c r="AD211" s="5">
        <v>1.6306330556191648</v>
      </c>
    </row>
    <row r="212" spans="1:30" x14ac:dyDescent="0.2">
      <c r="A212" s="9" t="s">
        <v>91</v>
      </c>
      <c r="B212" s="6">
        <v>765</v>
      </c>
      <c r="C212" s="16" t="s">
        <v>92</v>
      </c>
      <c r="D212" s="6">
        <v>315</v>
      </c>
      <c r="E212" s="17">
        <v>199.3</v>
      </c>
      <c r="F212" s="9">
        <v>2.92</v>
      </c>
      <c r="G212" s="5">
        <f t="shared" si="7"/>
        <v>3.56</v>
      </c>
      <c r="H212" s="9"/>
      <c r="I212" s="5">
        <v>13.434771428571457</v>
      </c>
      <c r="J212" s="5">
        <v>0.94618349503327603</v>
      </c>
      <c r="K212" s="5">
        <v>-0.115354823828103</v>
      </c>
      <c r="L212" s="5">
        <v>2.1610322778541802</v>
      </c>
      <c r="M212" s="5">
        <v>-0.979625975308413</v>
      </c>
      <c r="N212" s="5">
        <v>3.3731293566559</v>
      </c>
      <c r="O212" s="5">
        <v>0.29011049212790602</v>
      </c>
      <c r="P212" s="5">
        <v>-1.52987683048307E-2</v>
      </c>
      <c r="Q212" s="5">
        <v>1.07483042888011</v>
      </c>
      <c r="R212" s="5">
        <v>-0.27946283524169302</v>
      </c>
      <c r="S212" s="5">
        <v>1.57998995276569</v>
      </c>
      <c r="U212" s="2" t="s">
        <v>114</v>
      </c>
      <c r="V212" s="7">
        <v>1990</v>
      </c>
      <c r="W212" s="2" t="s">
        <v>112</v>
      </c>
      <c r="X212" s="2">
        <v>22.5</v>
      </c>
      <c r="Y212" s="2">
        <v>42.58</v>
      </c>
      <c r="Z212" s="2">
        <v>15.854804949455517</v>
      </c>
      <c r="AA212" s="2">
        <v>12.208199811080748</v>
      </c>
      <c r="AB212" s="2">
        <f t="shared" si="6"/>
        <v>0.21939971706444883</v>
      </c>
      <c r="AC212" s="2">
        <v>16.315762465417418</v>
      </c>
      <c r="AD212" s="5">
        <v>2.0226197223182467</v>
      </c>
    </row>
    <row r="213" spans="1:30" x14ac:dyDescent="0.2">
      <c r="A213" s="9" t="s">
        <v>95</v>
      </c>
      <c r="B213" s="6">
        <v>2726</v>
      </c>
      <c r="C213" s="16" t="s">
        <v>96</v>
      </c>
      <c r="D213" s="6">
        <v>142.5</v>
      </c>
      <c r="E213" s="17">
        <v>200</v>
      </c>
      <c r="F213" s="9">
        <v>3.11</v>
      </c>
      <c r="G213" s="5">
        <f t="shared" si="7"/>
        <v>3.75</v>
      </c>
      <c r="H213" s="9"/>
      <c r="I213" s="5">
        <v>14.063933333333349</v>
      </c>
      <c r="J213" s="5">
        <v>0.64848663776377202</v>
      </c>
      <c r="K213" s="5">
        <v>-0.34645273871334598</v>
      </c>
      <c r="L213" s="5">
        <v>1.5850884877857601</v>
      </c>
      <c r="M213" s="5">
        <v>-1.2379036108558199</v>
      </c>
      <c r="N213" s="5">
        <v>2.5124192214927699</v>
      </c>
      <c r="O213" s="5">
        <v>0.216417895276346</v>
      </c>
      <c r="P213" s="5">
        <v>-5.0539267739693097E-2</v>
      </c>
      <c r="Q213" s="5">
        <v>0.492711433460509</v>
      </c>
      <c r="R213" s="5">
        <v>-0.30011537774691799</v>
      </c>
      <c r="S213" s="5">
        <v>0.75916044171216601</v>
      </c>
      <c r="U213" s="2" t="s">
        <v>121</v>
      </c>
      <c r="V213" s="7">
        <v>2217</v>
      </c>
      <c r="W213" s="2" t="s">
        <v>106</v>
      </c>
      <c r="X213" s="2">
        <v>31.5</v>
      </c>
      <c r="Y213" s="2">
        <v>42.62879064669346</v>
      </c>
      <c r="Z213" s="2">
        <v>16.936321345227817</v>
      </c>
      <c r="AA213" s="2">
        <v>16.936321345227817</v>
      </c>
      <c r="AB213" s="2">
        <f t="shared" si="6"/>
        <v>2.2950450705550125</v>
      </c>
      <c r="AC213" s="2">
        <v>14.492805170674359</v>
      </c>
      <c r="AD213" s="5">
        <v>1.222341469926044</v>
      </c>
    </row>
    <row r="214" spans="1:30" x14ac:dyDescent="0.2">
      <c r="A214" s="9" t="s">
        <v>95</v>
      </c>
      <c r="B214" s="6">
        <v>2726</v>
      </c>
      <c r="C214" s="16" t="s">
        <v>96</v>
      </c>
      <c r="D214" s="6">
        <v>144.5</v>
      </c>
      <c r="E214" s="17">
        <v>202.81</v>
      </c>
      <c r="F214" s="9">
        <v>3.24</v>
      </c>
      <c r="G214" s="5">
        <f t="shared" si="7"/>
        <v>3.8800000000000003</v>
      </c>
      <c r="H214" s="9"/>
      <c r="I214" s="5">
        <v>14.702463636363628</v>
      </c>
      <c r="J214" s="5">
        <v>0.559074319131177</v>
      </c>
      <c r="K214" s="5">
        <v>-0.43928894534692098</v>
      </c>
      <c r="L214" s="5">
        <v>1.60279898870867</v>
      </c>
      <c r="M214" s="5">
        <v>-1.4088581343984501</v>
      </c>
      <c r="N214" s="5">
        <v>2.6132419053107498</v>
      </c>
      <c r="O214" s="5">
        <v>0.10178671168834801</v>
      </c>
      <c r="P214" s="5">
        <v>-0.27019343818971803</v>
      </c>
      <c r="Q214" s="5">
        <v>0.62388798253865296</v>
      </c>
      <c r="R214" s="5">
        <v>-0.57290681060596405</v>
      </c>
      <c r="S214" s="5">
        <v>1.0464017523092899</v>
      </c>
      <c r="U214" s="2" t="s">
        <v>120</v>
      </c>
      <c r="V214" s="7">
        <v>1051</v>
      </c>
      <c r="W214" s="2" t="s">
        <v>112</v>
      </c>
      <c r="X214" s="2">
        <v>17.5</v>
      </c>
      <c r="Y214" s="2">
        <v>42.85476410730805</v>
      </c>
      <c r="Z214" s="2">
        <v>21.461488427721275</v>
      </c>
      <c r="AA214" s="2">
        <v>16.525346089345383</v>
      </c>
      <c r="AB214" s="2">
        <f t="shared" si="6"/>
        <v>2.114626933222624</v>
      </c>
      <c r="AC214" s="2">
        <v>14.355537950700164</v>
      </c>
      <c r="AD214" s="5">
        <v>1.1620811603573724</v>
      </c>
    </row>
    <row r="215" spans="1:30" x14ac:dyDescent="0.2">
      <c r="A215" s="9" t="s">
        <v>91</v>
      </c>
      <c r="B215" s="6">
        <v>765</v>
      </c>
      <c r="C215" s="16" t="s">
        <v>92</v>
      </c>
      <c r="D215" s="6">
        <v>322</v>
      </c>
      <c r="E215" s="17">
        <v>203.57</v>
      </c>
      <c r="F215" s="9">
        <v>3.3</v>
      </c>
      <c r="G215" s="5">
        <f t="shared" si="7"/>
        <v>3.94</v>
      </c>
      <c r="H215" s="9"/>
      <c r="I215" s="5">
        <v>14.682790000000001</v>
      </c>
      <c r="J215" s="5">
        <v>1.0717863442203499</v>
      </c>
      <c r="K215" s="5">
        <v>2.99074457152111E-2</v>
      </c>
      <c r="L215" s="5">
        <v>2.1180012170241902</v>
      </c>
      <c r="M215" s="5">
        <v>-1.0192714178801801</v>
      </c>
      <c r="N215" s="5">
        <v>3.1349751742828702</v>
      </c>
      <c r="O215" s="5">
        <v>0.57476271352080499</v>
      </c>
      <c r="P215" s="5">
        <v>-9.0647294062209199E-2</v>
      </c>
      <c r="Q215" s="5">
        <v>0.91767798531755496</v>
      </c>
      <c r="R215" s="5">
        <v>-0.484954036342155</v>
      </c>
      <c r="S215" s="5">
        <v>1.1772691222871601</v>
      </c>
      <c r="U215" s="2" t="s">
        <v>114</v>
      </c>
      <c r="V215" s="7">
        <v>1990</v>
      </c>
      <c r="W215" s="2" t="s">
        <v>112</v>
      </c>
      <c r="X215" s="2">
        <v>23.5</v>
      </c>
      <c r="Y215" s="2">
        <v>42.95</v>
      </c>
      <c r="Z215" s="2">
        <v>14.888123461411327</v>
      </c>
      <c r="AA215" s="2">
        <v>11.463855065286722</v>
      </c>
      <c r="AB215" s="2">
        <f t="shared" si="6"/>
        <v>-0.10736762633912811</v>
      </c>
      <c r="AC215" s="2">
        <v>15.656242439012397</v>
      </c>
      <c r="AD215" s="5">
        <v>1.7330904307264428</v>
      </c>
    </row>
    <row r="216" spans="1:30" x14ac:dyDescent="0.2">
      <c r="A216" s="9" t="s">
        <v>97</v>
      </c>
      <c r="B216" s="6">
        <v>1400</v>
      </c>
      <c r="C216" s="16" t="s">
        <v>96</v>
      </c>
      <c r="D216" s="6">
        <v>242.75</v>
      </c>
      <c r="E216" s="17">
        <v>215.33</v>
      </c>
      <c r="F216" s="9">
        <v>3.88</v>
      </c>
      <c r="G216" s="5">
        <f t="shared" si="7"/>
        <v>4.5199999999999996</v>
      </c>
      <c r="H216" s="9"/>
      <c r="I216" s="5">
        <v>17.860600000000002</v>
      </c>
      <c r="J216" s="5">
        <v>1.6478923882616101</v>
      </c>
      <c r="K216" s="5">
        <v>0.66996851549986902</v>
      </c>
      <c r="L216" s="5">
        <v>2.63031062443675</v>
      </c>
      <c r="M216" s="5">
        <v>-0.27216721736948402</v>
      </c>
      <c r="N216" s="5">
        <v>3.5139621453874401</v>
      </c>
      <c r="O216" s="5">
        <v>0.69891571789419704</v>
      </c>
      <c r="P216" s="5">
        <v>0.44132825808235498</v>
      </c>
      <c r="Q216" s="5">
        <v>0.94901222499847504</v>
      </c>
      <c r="R216" s="5">
        <v>0.18890663753860401</v>
      </c>
      <c r="S216" s="5">
        <v>1.2044890221479501</v>
      </c>
      <c r="U216" s="2" t="s">
        <v>117</v>
      </c>
      <c r="V216" s="7">
        <v>2400</v>
      </c>
      <c r="W216" s="2" t="s">
        <v>106</v>
      </c>
      <c r="X216" s="2">
        <v>16.5</v>
      </c>
      <c r="Y216" s="2">
        <v>42.991795671381368</v>
      </c>
      <c r="Z216" s="2">
        <v>14.643967442560154</v>
      </c>
      <c r="AA216" s="2">
        <v>14.643967442560154</v>
      </c>
      <c r="AB216" s="2">
        <f t="shared" si="6"/>
        <v>1.2887017072839075</v>
      </c>
      <c r="AC216" s="2">
        <v>15.132978169966833</v>
      </c>
      <c r="AD216" s="5">
        <v>1.5033774166154403</v>
      </c>
    </row>
    <row r="217" spans="1:30" x14ac:dyDescent="0.2">
      <c r="A217" s="9" t="s">
        <v>97</v>
      </c>
      <c r="B217" s="6">
        <v>1400</v>
      </c>
      <c r="C217" s="16" t="s">
        <v>96</v>
      </c>
      <c r="D217" s="6">
        <v>244.25</v>
      </c>
      <c r="E217" s="17">
        <v>217.23</v>
      </c>
      <c r="F217" s="9">
        <v>4.05</v>
      </c>
      <c r="G217" s="5">
        <f t="shared" si="7"/>
        <v>4.6899999999999995</v>
      </c>
      <c r="H217" s="9"/>
      <c r="I217" s="5">
        <v>16.721600000000002</v>
      </c>
      <c r="J217" s="5">
        <v>1.0330836897797799</v>
      </c>
      <c r="K217" s="5">
        <v>-7.6648460819892503E-2</v>
      </c>
      <c r="L217" s="5">
        <v>2.1926908563251999</v>
      </c>
      <c r="M217" s="5">
        <v>-1.1827591588005999</v>
      </c>
      <c r="N217" s="5">
        <v>3.2782315922844298</v>
      </c>
      <c r="O217" s="5">
        <v>0.55722022230454604</v>
      </c>
      <c r="P217" s="5">
        <v>0.26734268680995599</v>
      </c>
      <c r="Q217" s="5">
        <v>0.84760366256061803</v>
      </c>
      <c r="R217" s="5">
        <v>-1.18813865252446E-2</v>
      </c>
      <c r="S217" s="5">
        <v>1.1372388379742799</v>
      </c>
      <c r="U217" s="2" t="s">
        <v>121</v>
      </c>
      <c r="V217" s="7">
        <v>2217</v>
      </c>
      <c r="W217" s="2" t="s">
        <v>106</v>
      </c>
      <c r="X217" s="2">
        <v>32.5</v>
      </c>
      <c r="Y217" s="2">
        <v>43.085495067592255</v>
      </c>
      <c r="Z217" s="2">
        <v>18.711722252641913</v>
      </c>
      <c r="AA217" s="2">
        <v>18.711722252641913</v>
      </c>
      <c r="AB217" s="2">
        <f t="shared" si="6"/>
        <v>3.0744460689097997</v>
      </c>
      <c r="AC217" s="2">
        <v>14.213368952097758</v>
      </c>
      <c r="AD217" s="5">
        <v>1.0996689699709163</v>
      </c>
    </row>
    <row r="218" spans="1:30" x14ac:dyDescent="0.2">
      <c r="A218" s="9" t="s">
        <v>97</v>
      </c>
      <c r="B218" s="6">
        <v>1400</v>
      </c>
      <c r="C218" s="16" t="s">
        <v>96</v>
      </c>
      <c r="D218" s="6">
        <v>250.75</v>
      </c>
      <c r="E218" s="17">
        <v>225.44</v>
      </c>
      <c r="F218" s="9">
        <v>3.21</v>
      </c>
      <c r="G218" s="5">
        <f t="shared" si="7"/>
        <v>3.85</v>
      </c>
      <c r="H218" s="9"/>
      <c r="I218" s="5">
        <v>13.760200000000001</v>
      </c>
      <c r="J218" s="5">
        <v>0.62983743015774896</v>
      </c>
      <c r="K218" s="5">
        <v>-0.36818462791302498</v>
      </c>
      <c r="L218" s="5">
        <v>1.70520799098797</v>
      </c>
      <c r="M218" s="5">
        <v>-1.3481343026185699</v>
      </c>
      <c r="N218" s="5">
        <v>2.7920877011485401</v>
      </c>
      <c r="O218" s="5">
        <v>0.47689855260809899</v>
      </c>
      <c r="P218" s="5">
        <v>0.20237716827727101</v>
      </c>
      <c r="Q218" s="5">
        <v>0.76991641336753602</v>
      </c>
      <c r="R218" s="5">
        <v>-4.8358992999684998E-2</v>
      </c>
      <c r="S218" s="5">
        <v>1.05280397058071</v>
      </c>
      <c r="U218" s="2" t="s">
        <v>113</v>
      </c>
      <c r="V218" s="7">
        <v>2004</v>
      </c>
      <c r="W218" s="2" t="s">
        <v>106</v>
      </c>
      <c r="X218" s="2">
        <v>25.5</v>
      </c>
      <c r="Y218" s="2">
        <v>43.263079222720478</v>
      </c>
      <c r="Z218" s="2">
        <v>14.32</v>
      </c>
      <c r="AA218" s="2">
        <v>14.32</v>
      </c>
      <c r="AB218" s="2">
        <f t="shared" si="6"/>
        <v>1.1464800000000004</v>
      </c>
      <c r="AC218" s="2">
        <v>15.92422985467439</v>
      </c>
      <c r="AD218" s="5">
        <v>1.8507369062020578</v>
      </c>
    </row>
    <row r="219" spans="1:30" x14ac:dyDescent="0.2">
      <c r="A219" s="9" t="s">
        <v>91</v>
      </c>
      <c r="B219" s="6">
        <v>765</v>
      </c>
      <c r="C219" s="16" t="s">
        <v>92</v>
      </c>
      <c r="D219" s="6">
        <v>363</v>
      </c>
      <c r="E219" s="17">
        <v>228.56</v>
      </c>
      <c r="F219" s="9">
        <v>3.47</v>
      </c>
      <c r="G219" s="5">
        <f t="shared" si="7"/>
        <v>4.1100000000000003</v>
      </c>
      <c r="H219" s="9"/>
      <c r="I219" s="5">
        <v>12.89456</v>
      </c>
      <c r="J219" s="5">
        <v>0.86695501881662596</v>
      </c>
      <c r="K219" s="5">
        <v>-0.100910119316118</v>
      </c>
      <c r="L219" s="5">
        <v>1.9364589402914401</v>
      </c>
      <c r="M219" s="5">
        <v>-1.12060717043444</v>
      </c>
      <c r="N219" s="5">
        <v>2.8564738722461001</v>
      </c>
      <c r="O219" s="5">
        <v>0.64280076833365496</v>
      </c>
      <c r="P219" s="5">
        <v>0.32088406661131802</v>
      </c>
      <c r="Q219" s="5">
        <v>0.96348987394976804</v>
      </c>
      <c r="R219" s="5">
        <v>1.05793041519857E-2</v>
      </c>
      <c r="S219" s="5">
        <v>1.2434384478275</v>
      </c>
      <c r="U219" s="2" t="s">
        <v>113</v>
      </c>
      <c r="V219" s="7">
        <v>2004</v>
      </c>
      <c r="W219" s="2" t="s">
        <v>112</v>
      </c>
      <c r="X219" s="2">
        <v>25.5</v>
      </c>
      <c r="Y219" s="2">
        <v>43.263079222720478</v>
      </c>
      <c r="Z219" s="2">
        <v>15.49</v>
      </c>
      <c r="AA219" s="2">
        <v>11.927300000000001</v>
      </c>
      <c r="AB219" s="2">
        <f t="shared" si="6"/>
        <v>9.6084700000000467E-2</v>
      </c>
      <c r="AC219" s="2">
        <v>15.432159789088715</v>
      </c>
      <c r="AD219" s="5">
        <v>1.6347181474099459</v>
      </c>
    </row>
    <row r="220" spans="1:30" x14ac:dyDescent="0.2">
      <c r="A220" s="9" t="s">
        <v>91</v>
      </c>
      <c r="B220" s="6">
        <v>765</v>
      </c>
      <c r="C220" s="16" t="s">
        <v>92</v>
      </c>
      <c r="D220" s="6">
        <v>367</v>
      </c>
      <c r="E220" s="17">
        <v>231</v>
      </c>
      <c r="F220" s="9">
        <v>3.1</v>
      </c>
      <c r="G220" s="5">
        <f t="shared" si="7"/>
        <v>3.74</v>
      </c>
      <c r="H220" s="9"/>
      <c r="I220" s="5">
        <v>12.442214285714277</v>
      </c>
      <c r="J220" s="5">
        <v>0.74057672657413898</v>
      </c>
      <c r="K220" s="5">
        <v>-0.29218686809363098</v>
      </c>
      <c r="L220" s="5">
        <v>1.8073599545527901</v>
      </c>
      <c r="M220" s="5">
        <v>-1.1706529561957499</v>
      </c>
      <c r="N220" s="5">
        <v>2.6250539910972202</v>
      </c>
      <c r="O220" s="5">
        <v>0.59594067731988698</v>
      </c>
      <c r="P220" s="5">
        <v>0.31188152794789997</v>
      </c>
      <c r="Q220" s="5">
        <v>0.89370222921819698</v>
      </c>
      <c r="R220" s="5">
        <v>4.6313229786559197E-2</v>
      </c>
      <c r="S220" s="5">
        <v>1.1830829576352899</v>
      </c>
      <c r="U220" s="2" t="s">
        <v>120</v>
      </c>
      <c r="V220" s="7">
        <v>1051</v>
      </c>
      <c r="W220" s="2" t="s">
        <v>106</v>
      </c>
      <c r="X220" s="2">
        <v>22.5</v>
      </c>
      <c r="Y220" s="2">
        <v>43.307560137457045</v>
      </c>
      <c r="Z220" s="2">
        <v>20.018159578169882</v>
      </c>
      <c r="AA220" s="2">
        <v>20.018159578169882</v>
      </c>
      <c r="AB220" s="2">
        <f t="shared" si="6"/>
        <v>3.6479720548165782</v>
      </c>
      <c r="AC220" s="2">
        <v>15.717806278429617</v>
      </c>
      <c r="AD220" s="5">
        <v>1.7601169562306023</v>
      </c>
    </row>
    <row r="221" spans="1:30" x14ac:dyDescent="0.2">
      <c r="A221" s="9" t="s">
        <v>94</v>
      </c>
      <c r="B221" s="6">
        <v>700</v>
      </c>
      <c r="C221" s="16" t="s">
        <v>92</v>
      </c>
      <c r="D221" s="6">
        <v>218</v>
      </c>
      <c r="E221" s="17">
        <v>232.38</v>
      </c>
      <c r="F221" s="9">
        <v>3.73</v>
      </c>
      <c r="G221" s="5">
        <f t="shared" si="7"/>
        <v>4.37</v>
      </c>
      <c r="H221" s="9"/>
      <c r="I221" s="5">
        <v>14.768215000000001</v>
      </c>
      <c r="J221" s="5">
        <v>1.2772773980216401</v>
      </c>
      <c r="K221" s="5">
        <v>0.22267208643806999</v>
      </c>
      <c r="L221" s="5">
        <v>2.2505298927752402</v>
      </c>
      <c r="M221" s="5">
        <v>-0.81229689012356499</v>
      </c>
      <c r="N221" s="5">
        <v>3.1480809546552799</v>
      </c>
      <c r="O221" s="5">
        <v>0.72971095312831602</v>
      </c>
      <c r="P221" s="5">
        <v>0.41885752747535399</v>
      </c>
      <c r="Q221" s="5">
        <v>1.02332218020345</v>
      </c>
      <c r="R221" s="5">
        <v>0.14294207122258401</v>
      </c>
      <c r="S221" s="5">
        <v>1.2915323823198901</v>
      </c>
      <c r="U221" s="2" t="s">
        <v>116</v>
      </c>
      <c r="V221" s="7">
        <v>3040</v>
      </c>
      <c r="W221" s="2" t="s">
        <v>106</v>
      </c>
      <c r="X221" s="2">
        <v>26.5</v>
      </c>
      <c r="Y221" s="2">
        <v>43.333333333333336</v>
      </c>
      <c r="Z221" s="2">
        <v>12.183617114631778</v>
      </c>
      <c r="AA221" s="2">
        <v>12.183617114631778</v>
      </c>
      <c r="AB221" s="2">
        <f t="shared" si="6"/>
        <v>0.20860791332335094</v>
      </c>
      <c r="AC221" s="2">
        <v>15.521887869144692</v>
      </c>
      <c r="AD221" s="5">
        <v>1.6741087745545205</v>
      </c>
    </row>
    <row r="222" spans="1:30" x14ac:dyDescent="0.2">
      <c r="A222" s="9" t="s">
        <v>91</v>
      </c>
      <c r="B222" s="6">
        <v>765</v>
      </c>
      <c r="C222" s="16" t="s">
        <v>92</v>
      </c>
      <c r="D222" s="6">
        <v>371</v>
      </c>
      <c r="E222" s="17">
        <v>233.44</v>
      </c>
      <c r="F222" s="9">
        <v>3.52</v>
      </c>
      <c r="G222" s="5">
        <f t="shared" si="7"/>
        <v>4.16</v>
      </c>
      <c r="H222" s="9"/>
      <c r="I222" s="5">
        <v>15.96009714285713</v>
      </c>
      <c r="J222" s="5">
        <v>1.50670432408052</v>
      </c>
      <c r="K222" s="5">
        <v>0.51980396945350105</v>
      </c>
      <c r="L222" s="5">
        <v>2.4257273741923502</v>
      </c>
      <c r="M222" s="5">
        <v>-0.40690654892178901</v>
      </c>
      <c r="N222" s="5">
        <v>3.3081581758366001</v>
      </c>
      <c r="O222" s="5">
        <v>0.83200771537807505</v>
      </c>
      <c r="P222" s="5">
        <v>0.54548578250462898</v>
      </c>
      <c r="Q222" s="5">
        <v>1.09812976117812</v>
      </c>
      <c r="R222" s="5">
        <v>0.28381885229673398</v>
      </c>
      <c r="S222" s="5">
        <v>1.3629917832269201</v>
      </c>
      <c r="U222" s="2" t="s">
        <v>117</v>
      </c>
      <c r="V222" s="7">
        <v>2400</v>
      </c>
      <c r="W222" s="2" t="s">
        <v>106</v>
      </c>
      <c r="X222" s="2">
        <v>17.5</v>
      </c>
      <c r="Y222" s="2">
        <v>43.36303226045959</v>
      </c>
      <c r="Z222" s="2">
        <v>20.139954699346433</v>
      </c>
      <c r="AA222" s="2">
        <v>20.139954699346433</v>
      </c>
      <c r="AB222" s="2">
        <f t="shared" si="6"/>
        <v>3.7014401130130841</v>
      </c>
      <c r="AC222" s="2">
        <v>16.962061117551215</v>
      </c>
      <c r="AD222" s="5">
        <v>2.3063448306049841</v>
      </c>
    </row>
    <row r="223" spans="1:30" x14ac:dyDescent="0.2">
      <c r="A223" s="9" t="s">
        <v>97</v>
      </c>
      <c r="B223" s="6">
        <v>1400</v>
      </c>
      <c r="C223" s="16" t="s">
        <v>92</v>
      </c>
      <c r="D223" s="6">
        <v>259.25</v>
      </c>
      <c r="E223" s="17">
        <v>236.19</v>
      </c>
      <c r="F223" s="9">
        <v>3.64</v>
      </c>
      <c r="G223" s="5">
        <f t="shared" si="7"/>
        <v>4.28</v>
      </c>
      <c r="H223" s="9"/>
      <c r="I223" s="5">
        <v>14.398040000000046</v>
      </c>
      <c r="J223" s="5">
        <v>1.7562272292275201</v>
      </c>
      <c r="K223" s="5">
        <v>0.79045334731263805</v>
      </c>
      <c r="L223" s="5">
        <v>2.67676941893779</v>
      </c>
      <c r="M223" s="5">
        <v>-0.22698361284468299</v>
      </c>
      <c r="N223" s="5">
        <v>3.6073487036622298</v>
      </c>
      <c r="O223" s="5">
        <v>0.81990110606164601</v>
      </c>
      <c r="P223" s="5">
        <v>0.56290773725636101</v>
      </c>
      <c r="Q223" s="5">
        <v>1.07514570130456</v>
      </c>
      <c r="R223" s="5">
        <v>0.33400620306224099</v>
      </c>
      <c r="S223" s="5">
        <v>1.3129668242376999</v>
      </c>
      <c r="U223" s="2" t="s">
        <v>124</v>
      </c>
      <c r="V223" s="7">
        <v>3110</v>
      </c>
      <c r="W223" s="2" t="s">
        <v>106</v>
      </c>
      <c r="X223" s="2">
        <v>25.5</v>
      </c>
      <c r="Y223" s="2">
        <v>43.38815789473685</v>
      </c>
      <c r="Z223" s="2">
        <v>13.340407953575362</v>
      </c>
      <c r="AA223" s="2">
        <v>13.340407953575362</v>
      </c>
      <c r="AB223" s="2">
        <f t="shared" si="6"/>
        <v>0.71643909161958419</v>
      </c>
      <c r="AC223" s="2">
        <v>15.560858148179125</v>
      </c>
      <c r="AD223" s="5">
        <v>1.6912167270506364</v>
      </c>
    </row>
    <row r="224" spans="1:30" x14ac:dyDescent="0.2">
      <c r="A224" s="9" t="s">
        <v>91</v>
      </c>
      <c r="B224" s="6">
        <v>765</v>
      </c>
      <c r="C224" s="16" t="s">
        <v>92</v>
      </c>
      <c r="D224" s="6">
        <v>377</v>
      </c>
      <c r="E224" s="17">
        <v>237.1</v>
      </c>
      <c r="F224" s="9">
        <v>3.63</v>
      </c>
      <c r="G224" s="5">
        <f t="shared" si="7"/>
        <v>4.2699999999999996</v>
      </c>
      <c r="H224" s="9"/>
      <c r="I224" s="5">
        <v>12.336450000000012</v>
      </c>
      <c r="J224" s="5">
        <v>1.0194826118653599</v>
      </c>
      <c r="K224" s="5">
        <v>-8.6367234419204103E-2</v>
      </c>
      <c r="L224" s="5">
        <v>2.1082986836962001</v>
      </c>
      <c r="M224" s="5">
        <v>-1.13325457132556</v>
      </c>
      <c r="N224" s="5">
        <v>3.1794983353084398</v>
      </c>
      <c r="O224" s="5">
        <v>0.671963459820482</v>
      </c>
      <c r="P224" s="5">
        <v>0.38280859603499201</v>
      </c>
      <c r="Q224" s="5">
        <v>0.95320283307355402</v>
      </c>
      <c r="R224" s="5">
        <v>0.10825386463809</v>
      </c>
      <c r="S224" s="5">
        <v>1.2138394579074001</v>
      </c>
      <c r="U224" s="2" t="s">
        <v>121</v>
      </c>
      <c r="V224" s="7">
        <v>2217</v>
      </c>
      <c r="W224" s="2" t="s">
        <v>106</v>
      </c>
      <c r="X224" s="2">
        <v>33.5</v>
      </c>
      <c r="Y224" s="2">
        <v>43.54219948849105</v>
      </c>
      <c r="Z224" s="2">
        <v>19.12816624203262</v>
      </c>
      <c r="AA224" s="2">
        <v>19.12816624203262</v>
      </c>
      <c r="AB224" s="2">
        <f t="shared" si="6"/>
        <v>3.2572649802523204</v>
      </c>
      <c r="AC224" s="2">
        <v>16.397168217077272</v>
      </c>
      <c r="AD224" s="5">
        <v>2.0583568472969231</v>
      </c>
    </row>
    <row r="225" spans="1:30" x14ac:dyDescent="0.2">
      <c r="A225" s="9" t="s">
        <v>97</v>
      </c>
      <c r="B225" s="6">
        <v>1400</v>
      </c>
      <c r="C225" s="16" t="s">
        <v>96</v>
      </c>
      <c r="D225" s="6">
        <v>262.25</v>
      </c>
      <c r="E225" s="17">
        <v>239.98</v>
      </c>
      <c r="F225" s="9">
        <v>3.81</v>
      </c>
      <c r="G225" s="5">
        <f t="shared" si="7"/>
        <v>4.45</v>
      </c>
      <c r="H225" s="9"/>
      <c r="I225" s="5">
        <v>14.4436</v>
      </c>
      <c r="J225" s="5">
        <v>0.598558661587</v>
      </c>
      <c r="K225" s="5">
        <v>-0.34469989001252099</v>
      </c>
      <c r="L225" s="5">
        <v>1.62704270672378</v>
      </c>
      <c r="M225" s="5">
        <v>-1.2708771011339299</v>
      </c>
      <c r="N225" s="5">
        <v>2.6259266359592202</v>
      </c>
      <c r="O225" s="5">
        <v>0.58231111321014195</v>
      </c>
      <c r="P225" s="5">
        <v>0.31965072014266699</v>
      </c>
      <c r="Q225" s="5">
        <v>0.862408330235511</v>
      </c>
      <c r="R225" s="5">
        <v>4.4970417511136097E-2</v>
      </c>
      <c r="S225" s="5">
        <v>1.1396167844782801</v>
      </c>
      <c r="U225" s="2" t="s">
        <v>136</v>
      </c>
      <c r="V225" s="7">
        <v>1640</v>
      </c>
      <c r="W225" s="2" t="s">
        <v>106</v>
      </c>
      <c r="X225" s="2">
        <v>12.5</v>
      </c>
      <c r="Y225" s="2">
        <v>43.584313725490198</v>
      </c>
      <c r="Z225" s="2">
        <v>13.012144731309439</v>
      </c>
      <c r="AA225" s="2">
        <v>13.012144731309439</v>
      </c>
      <c r="AB225" s="2">
        <f t="shared" si="6"/>
        <v>0.5723315370448443</v>
      </c>
      <c r="AC225" s="2">
        <v>14.873784237308191</v>
      </c>
      <c r="AD225" s="5">
        <v>1.3895912801782968</v>
      </c>
    </row>
    <row r="226" spans="1:30" x14ac:dyDescent="0.2">
      <c r="A226" s="9" t="s">
        <v>97</v>
      </c>
      <c r="B226" s="6">
        <v>1400</v>
      </c>
      <c r="C226" s="16" t="s">
        <v>92</v>
      </c>
      <c r="D226" s="6">
        <v>263.75</v>
      </c>
      <c r="E226" s="17">
        <v>241.87</v>
      </c>
      <c r="F226" s="9">
        <v>3.7</v>
      </c>
      <c r="G226" s="5">
        <f t="shared" si="7"/>
        <v>4.34</v>
      </c>
      <c r="H226" s="9"/>
      <c r="I226" s="5">
        <v>12.931008000000004</v>
      </c>
      <c r="J226" s="5">
        <v>1.2630442649404201</v>
      </c>
      <c r="K226" s="5">
        <v>0.23674395108511401</v>
      </c>
      <c r="L226" s="5">
        <v>2.31035405733458</v>
      </c>
      <c r="M226" s="5">
        <v>-0.74007409129174295</v>
      </c>
      <c r="N226" s="5">
        <v>3.3010830669806102</v>
      </c>
      <c r="O226" s="5">
        <v>0.89182569635211695</v>
      </c>
      <c r="P226" s="5">
        <v>0.51052012133052305</v>
      </c>
      <c r="Q226" s="5">
        <v>1.2419842417934901</v>
      </c>
      <c r="R226" s="5">
        <v>0.16543726719913601</v>
      </c>
      <c r="S226" s="5">
        <v>1.5970280332222899</v>
      </c>
      <c r="U226" s="2" t="s">
        <v>117</v>
      </c>
      <c r="V226" s="7">
        <v>2400</v>
      </c>
      <c r="W226" s="2" t="s">
        <v>106</v>
      </c>
      <c r="X226" s="2">
        <v>18.5</v>
      </c>
      <c r="Y226" s="2">
        <v>43.734268849537806</v>
      </c>
      <c r="Z226" s="2">
        <v>16.365167459122503</v>
      </c>
      <c r="AA226" s="2">
        <v>16.365167459122503</v>
      </c>
      <c r="AB226" s="2">
        <f t="shared" si="6"/>
        <v>2.0443085145547792</v>
      </c>
      <c r="AC226" s="2">
        <v>15.956440186379982</v>
      </c>
      <c r="AD226" s="5">
        <v>1.8648772418208122</v>
      </c>
    </row>
    <row r="227" spans="1:30" x14ac:dyDescent="0.2">
      <c r="A227" s="9" t="s">
        <v>97</v>
      </c>
      <c r="B227" s="6">
        <v>1400</v>
      </c>
      <c r="C227" s="16" t="s">
        <v>92</v>
      </c>
      <c r="D227" s="6">
        <v>265.25</v>
      </c>
      <c r="E227" s="17">
        <v>243.77</v>
      </c>
      <c r="F227" s="9">
        <v>3.66</v>
      </c>
      <c r="G227" s="5">
        <f t="shared" si="7"/>
        <v>4.3</v>
      </c>
      <c r="H227" s="9"/>
      <c r="I227" s="5">
        <v>15.058660000000001</v>
      </c>
      <c r="J227" s="5">
        <v>1.46692087139108</v>
      </c>
      <c r="K227" s="5">
        <v>0.50736911523986294</v>
      </c>
      <c r="L227" s="5">
        <v>2.4650048439742802</v>
      </c>
      <c r="M227" s="5">
        <v>-0.46409880060962899</v>
      </c>
      <c r="N227" s="5">
        <v>3.4533738171917299</v>
      </c>
      <c r="O227" s="5">
        <v>1.2074798118003001</v>
      </c>
      <c r="P227" s="5">
        <v>0.83080815889841697</v>
      </c>
      <c r="Q227" s="5">
        <v>1.5329852280051099</v>
      </c>
      <c r="R227" s="5">
        <v>0.445973794769712</v>
      </c>
      <c r="S227" s="5">
        <v>1.8333359590013201</v>
      </c>
      <c r="U227" s="2" t="s">
        <v>122</v>
      </c>
      <c r="V227" s="7">
        <v>1031</v>
      </c>
      <c r="W227" s="2" t="s">
        <v>106</v>
      </c>
      <c r="X227" s="2">
        <v>33.5</v>
      </c>
      <c r="Y227" s="2">
        <v>43.911764705882355</v>
      </c>
      <c r="Z227" s="2">
        <v>12.523034800501032</v>
      </c>
      <c r="AA227" s="2">
        <v>12.523034800501032</v>
      </c>
      <c r="AB227" s="2">
        <f t="shared" si="6"/>
        <v>0.35761227741995327</v>
      </c>
      <c r="AC227" s="2">
        <v>14.478572337403605</v>
      </c>
      <c r="AD227" s="5">
        <v>1.2160932561201827</v>
      </c>
    </row>
    <row r="228" spans="1:30" x14ac:dyDescent="0.2">
      <c r="A228" s="9" t="s">
        <v>91</v>
      </c>
      <c r="B228" s="6">
        <v>765</v>
      </c>
      <c r="C228" s="16" t="s">
        <v>92</v>
      </c>
      <c r="D228" s="6">
        <v>389</v>
      </c>
      <c r="E228" s="17">
        <v>244.41</v>
      </c>
      <c r="F228" s="9">
        <v>3.85</v>
      </c>
      <c r="G228" s="5">
        <f t="shared" si="7"/>
        <v>4.49</v>
      </c>
      <c r="H228" s="9"/>
      <c r="I228" s="5">
        <v>15.011201666666675</v>
      </c>
      <c r="J228" s="5">
        <v>1.13455640465598</v>
      </c>
      <c r="K228" s="5">
        <v>0.17992788285400499</v>
      </c>
      <c r="L228" s="5">
        <v>2.14815194411741</v>
      </c>
      <c r="M228" s="5">
        <v>-0.68565653537384197</v>
      </c>
      <c r="N228" s="5">
        <v>3.02926945041997</v>
      </c>
      <c r="O228" s="5">
        <v>0.77164782631346296</v>
      </c>
      <c r="P228" s="5">
        <v>0.43633264197134902</v>
      </c>
      <c r="Q228" s="5">
        <v>1.2212021365391601</v>
      </c>
      <c r="R228" s="5">
        <v>0.16985663648514601</v>
      </c>
      <c r="S228" s="5">
        <v>1.6875351425040901</v>
      </c>
      <c r="U228" s="2" t="s">
        <v>121</v>
      </c>
      <c r="V228" s="7">
        <v>2217</v>
      </c>
      <c r="W228" s="2" t="s">
        <v>106</v>
      </c>
      <c r="X228" s="2">
        <v>34.5</v>
      </c>
      <c r="Y228" s="2">
        <v>43.998903909389846</v>
      </c>
      <c r="Z228" s="2">
        <v>18.753687698934318</v>
      </c>
      <c r="AA228" s="2">
        <v>18.753687698934318</v>
      </c>
      <c r="AB228" s="2">
        <f t="shared" si="6"/>
        <v>3.0928688998321663</v>
      </c>
      <c r="AC228" s="2">
        <v>14.892753505614809</v>
      </c>
      <c r="AD228" s="5">
        <v>1.3979187889649021</v>
      </c>
    </row>
    <row r="229" spans="1:30" x14ac:dyDescent="0.2">
      <c r="A229" s="9" t="s">
        <v>94</v>
      </c>
      <c r="B229" s="6">
        <v>700</v>
      </c>
      <c r="C229" s="16" t="s">
        <v>92</v>
      </c>
      <c r="D229" s="6">
        <v>225</v>
      </c>
      <c r="E229" s="17">
        <v>247.55</v>
      </c>
      <c r="F229" s="9">
        <v>3.63</v>
      </c>
      <c r="G229" s="5">
        <f t="shared" si="7"/>
        <v>4.2699999999999996</v>
      </c>
      <c r="H229" s="9"/>
      <c r="I229" s="5">
        <v>16.105504545454536</v>
      </c>
      <c r="J229" s="5">
        <v>1.05613963612078</v>
      </c>
      <c r="K229" s="5">
        <v>8.7245924326527904E-2</v>
      </c>
      <c r="L229" s="5">
        <v>2.0533861069060202</v>
      </c>
      <c r="M229" s="5">
        <v>-0.81507855442923904</v>
      </c>
      <c r="N229" s="5">
        <v>2.8995447902452001</v>
      </c>
      <c r="O229" s="5">
        <v>0.691364642178661</v>
      </c>
      <c r="P229" s="5">
        <v>0.41943097357388098</v>
      </c>
      <c r="Q229" s="5">
        <v>0.963053933458209</v>
      </c>
      <c r="R229" s="5">
        <v>0.135960810220255</v>
      </c>
      <c r="S229" s="5">
        <v>1.1968113921150301</v>
      </c>
      <c r="U229" s="2" t="s">
        <v>128</v>
      </c>
      <c r="V229" s="7">
        <v>700</v>
      </c>
      <c r="W229" s="2" t="s">
        <v>107</v>
      </c>
      <c r="X229" s="2">
        <v>53</v>
      </c>
      <c r="Y229" s="2">
        <v>44.058799999999998</v>
      </c>
      <c r="Z229" s="2">
        <v>11.738826997150738</v>
      </c>
      <c r="AA229" s="2">
        <v>11.738826997150738</v>
      </c>
      <c r="AB229" s="2">
        <f t="shared" si="6"/>
        <v>1.3345051749174885E-2</v>
      </c>
      <c r="AC229" s="2">
        <v>13.791120013790309</v>
      </c>
      <c r="AD229" s="5">
        <v>0.91430168605394613</v>
      </c>
    </row>
    <row r="230" spans="1:30" x14ac:dyDescent="0.2">
      <c r="A230" s="9" t="s">
        <v>98</v>
      </c>
      <c r="B230" s="6">
        <v>1470</v>
      </c>
      <c r="C230" s="16" t="s">
        <v>92</v>
      </c>
      <c r="D230" s="6">
        <v>171.5</v>
      </c>
      <c r="E230" s="17">
        <v>272.54000000000002</v>
      </c>
      <c r="F230" s="9">
        <v>3.77</v>
      </c>
      <c r="G230" s="5">
        <f t="shared" si="7"/>
        <v>4.41</v>
      </c>
      <c r="H230" s="9"/>
      <c r="I230" s="5">
        <v>14.661973793103456</v>
      </c>
      <c r="J230" s="5">
        <v>0.85411052491775097</v>
      </c>
      <c r="K230" s="5">
        <v>-5.7578401827483298E-2</v>
      </c>
      <c r="L230" s="5">
        <v>1.7520341889007001</v>
      </c>
      <c r="M230" s="5">
        <v>-0.96124394156038595</v>
      </c>
      <c r="N230" s="5">
        <v>2.7221765655961598</v>
      </c>
      <c r="O230" s="5">
        <v>0.92390992699642605</v>
      </c>
      <c r="P230" s="5">
        <v>0.63343019690831404</v>
      </c>
      <c r="Q230" s="5">
        <v>1.1989890939846799</v>
      </c>
      <c r="R230" s="5">
        <v>0.36003333217030697</v>
      </c>
      <c r="S230" s="5">
        <v>1.4687184376695399</v>
      </c>
      <c r="U230" s="2" t="s">
        <v>114</v>
      </c>
      <c r="V230" s="7">
        <v>1990</v>
      </c>
      <c r="W230" s="2" t="s">
        <v>106</v>
      </c>
      <c r="X230" s="2">
        <v>26.5</v>
      </c>
      <c r="Y230" s="2">
        <v>44.07</v>
      </c>
      <c r="Z230" s="2">
        <v>15.083050572365451</v>
      </c>
      <c r="AA230" s="2">
        <v>15.083050572365451</v>
      </c>
      <c r="AB230" s="2">
        <f t="shared" si="6"/>
        <v>1.4814592012684331</v>
      </c>
      <c r="AC230" s="2">
        <v>14.491796796971448</v>
      </c>
      <c r="AD230" s="5">
        <v>1.2218987938704657</v>
      </c>
    </row>
    <row r="231" spans="1:30" x14ac:dyDescent="0.2">
      <c r="A231" s="9" t="s">
        <v>98</v>
      </c>
      <c r="B231" s="6">
        <v>1470</v>
      </c>
      <c r="C231" s="16" t="s">
        <v>92</v>
      </c>
      <c r="D231" s="6">
        <v>173.5</v>
      </c>
      <c r="E231" s="17">
        <v>277.86</v>
      </c>
      <c r="F231" s="9">
        <v>3.74</v>
      </c>
      <c r="G231" s="5">
        <f t="shared" si="7"/>
        <v>4.38</v>
      </c>
      <c r="H231" s="9"/>
      <c r="I231" s="5">
        <v>12.393400000000002</v>
      </c>
      <c r="J231" s="5">
        <v>1.3612366760830601</v>
      </c>
      <c r="K231" s="5">
        <v>0.39511307693023201</v>
      </c>
      <c r="L231" s="5">
        <v>2.3879429548020998</v>
      </c>
      <c r="M231" s="5">
        <v>-0.58981821943263801</v>
      </c>
      <c r="N231" s="5">
        <v>3.34026165289802</v>
      </c>
      <c r="O231" s="5">
        <v>0.89063065936337005</v>
      </c>
      <c r="P231" s="5">
        <v>0.49053189121454399</v>
      </c>
      <c r="Q231" s="5">
        <v>1.1955835113264699</v>
      </c>
      <c r="R231" s="5">
        <v>9.75867700944473E-2</v>
      </c>
      <c r="S231" s="5">
        <v>1.46691910132924</v>
      </c>
      <c r="U231" s="2" t="s">
        <v>125</v>
      </c>
      <c r="V231" s="7">
        <v>1470</v>
      </c>
      <c r="W231" s="2" t="s">
        <v>108</v>
      </c>
      <c r="X231" s="2">
        <v>49.5</v>
      </c>
      <c r="Y231" s="2">
        <v>44.090249999999997</v>
      </c>
      <c r="Z231" s="2">
        <v>14.1</v>
      </c>
      <c r="AA231" s="2">
        <v>10.856999999999999</v>
      </c>
      <c r="AB231" s="2">
        <f t="shared" si="6"/>
        <v>-0.37377699999999958</v>
      </c>
      <c r="AC231" s="2">
        <v>14.021176742145522</v>
      </c>
      <c r="AD231" s="5">
        <v>1.0152965898018849</v>
      </c>
    </row>
    <row r="232" spans="1:30" x14ac:dyDescent="0.2">
      <c r="A232" s="9" t="s">
        <v>91</v>
      </c>
      <c r="B232" s="6">
        <v>765</v>
      </c>
      <c r="C232" s="16" t="s">
        <v>92</v>
      </c>
      <c r="D232" s="6">
        <v>477</v>
      </c>
      <c r="E232" s="17">
        <v>298.06</v>
      </c>
      <c r="F232" s="9">
        <v>3.75</v>
      </c>
      <c r="G232" s="5">
        <f t="shared" si="7"/>
        <v>4.3899999999999997</v>
      </c>
      <c r="H232" s="9"/>
      <c r="I232" s="5">
        <v>16.034695384615389</v>
      </c>
      <c r="J232" s="5">
        <v>1.50498845914506</v>
      </c>
      <c r="K232" s="5">
        <v>0.49751156292168602</v>
      </c>
      <c r="L232" s="5">
        <v>2.4807523360910801</v>
      </c>
      <c r="M232" s="5">
        <v>-0.37729561602092598</v>
      </c>
      <c r="N232" s="5">
        <v>3.5385845326403098</v>
      </c>
      <c r="O232" s="5">
        <v>0.91910899779612498</v>
      </c>
      <c r="P232" s="5">
        <v>0.55415837886335395</v>
      </c>
      <c r="Q232" s="5">
        <v>1.21812033375379</v>
      </c>
      <c r="R232" s="5">
        <v>0.12318526168233</v>
      </c>
      <c r="S232" s="5">
        <v>1.4941794076331001</v>
      </c>
      <c r="U232" s="2" t="s">
        <v>117</v>
      </c>
      <c r="V232" s="7">
        <v>2400</v>
      </c>
      <c r="W232" s="2" t="s">
        <v>106</v>
      </c>
      <c r="X232" s="2">
        <v>19.5</v>
      </c>
      <c r="Y232" s="2">
        <v>44.105505438616028</v>
      </c>
      <c r="Z232" s="2">
        <v>16.026418716406734</v>
      </c>
      <c r="AA232" s="2">
        <v>16.026418716406734</v>
      </c>
      <c r="AB232" s="2">
        <f t="shared" si="6"/>
        <v>1.8955978165025567</v>
      </c>
      <c r="AC232" s="2">
        <v>14.283977717490208</v>
      </c>
      <c r="AD232" s="5">
        <v>1.1306662179782014</v>
      </c>
    </row>
    <row r="233" spans="1:30" x14ac:dyDescent="0.2">
      <c r="A233" s="9" t="s">
        <v>97</v>
      </c>
      <c r="B233" s="6">
        <v>1400</v>
      </c>
      <c r="C233" s="16" t="s">
        <v>96</v>
      </c>
      <c r="D233" s="6">
        <v>311.5</v>
      </c>
      <c r="E233" s="17">
        <v>300.99</v>
      </c>
      <c r="F233" s="9">
        <v>4.3499999999999996</v>
      </c>
      <c r="G233" s="5">
        <f t="shared" si="7"/>
        <v>4.9899999999999993</v>
      </c>
      <c r="H233" s="9"/>
      <c r="I233" s="5">
        <v>14.582558000000001</v>
      </c>
      <c r="J233" s="5">
        <v>1.51712682452978</v>
      </c>
      <c r="K233" s="5">
        <v>0.53995172631308896</v>
      </c>
      <c r="L233" s="5">
        <v>2.4561479162828102</v>
      </c>
      <c r="M233" s="5">
        <v>-0.40101620574159602</v>
      </c>
      <c r="N233" s="5">
        <v>3.49984153641913</v>
      </c>
      <c r="O233" s="5">
        <v>0.87503287962919696</v>
      </c>
      <c r="P233" s="5">
        <v>0.47400237390969002</v>
      </c>
      <c r="Q233" s="5">
        <v>1.19454685262926</v>
      </c>
      <c r="R233" s="5">
        <v>3.4855198488871697E-2</v>
      </c>
      <c r="S233" s="5">
        <v>1.48484987588015</v>
      </c>
      <c r="U233" s="2" t="s">
        <v>120</v>
      </c>
      <c r="V233" s="7">
        <v>1051</v>
      </c>
      <c r="W233" s="2" t="s">
        <v>106</v>
      </c>
      <c r="X233" s="2">
        <v>23.5</v>
      </c>
      <c r="Y233" s="2">
        <v>44.166666666666664</v>
      </c>
      <c r="Z233" s="2">
        <v>16.400587424804684</v>
      </c>
      <c r="AA233" s="2">
        <v>16.400587424804684</v>
      </c>
      <c r="AB233" s="2">
        <f t="shared" si="6"/>
        <v>2.0598578794892566</v>
      </c>
      <c r="AC233" s="2">
        <v>13.269579303814984</v>
      </c>
      <c r="AD233" s="5">
        <v>0.68534531437477852</v>
      </c>
    </row>
    <row r="234" spans="1:30" x14ac:dyDescent="0.2">
      <c r="A234" s="9" t="s">
        <v>94</v>
      </c>
      <c r="B234" s="6">
        <v>700</v>
      </c>
      <c r="C234" s="16" t="s">
        <v>92</v>
      </c>
      <c r="D234" s="6">
        <v>255</v>
      </c>
      <c r="E234" s="17">
        <v>303.12</v>
      </c>
      <c r="F234" s="9">
        <v>3.56</v>
      </c>
      <c r="G234" s="5">
        <f t="shared" si="7"/>
        <v>4.2</v>
      </c>
      <c r="H234" s="9"/>
      <c r="I234" s="5">
        <v>14.645365714285742</v>
      </c>
      <c r="J234" s="5">
        <v>1.42166445397484</v>
      </c>
      <c r="K234" s="5">
        <v>0.41524847190856701</v>
      </c>
      <c r="L234" s="5">
        <v>2.4370301859613299</v>
      </c>
      <c r="M234" s="5">
        <v>-0.64535564614553298</v>
      </c>
      <c r="N234" s="5">
        <v>3.3653607296961199</v>
      </c>
      <c r="O234" s="5">
        <v>0.75620932469393898</v>
      </c>
      <c r="P234" s="5">
        <v>0.33249050360207</v>
      </c>
      <c r="Q234" s="5">
        <v>1.12582341265242</v>
      </c>
      <c r="R234" s="5">
        <v>1.3720836021972301E-2</v>
      </c>
      <c r="S234" s="5">
        <v>1.3941127218615701</v>
      </c>
      <c r="U234" s="2" t="s">
        <v>124</v>
      </c>
      <c r="V234" s="7">
        <v>3110</v>
      </c>
      <c r="W234" s="2" t="s">
        <v>106</v>
      </c>
      <c r="X234" s="2">
        <v>26.5</v>
      </c>
      <c r="Y234" s="2">
        <v>44.21052631578948</v>
      </c>
      <c r="Z234" s="2">
        <v>13.052831873874167</v>
      </c>
      <c r="AA234" s="2">
        <v>13.052831873874167</v>
      </c>
      <c r="AB234" s="2">
        <f t="shared" si="6"/>
        <v>0.59019319263075953</v>
      </c>
      <c r="AC234" s="2">
        <v>14.848341070944519</v>
      </c>
      <c r="AD234" s="5">
        <v>1.3784217301446446</v>
      </c>
    </row>
    <row r="235" spans="1:30" x14ac:dyDescent="0.2">
      <c r="A235" s="9" t="s">
        <v>97</v>
      </c>
      <c r="B235" s="6">
        <v>1400</v>
      </c>
      <c r="C235" s="16" t="s">
        <v>96</v>
      </c>
      <c r="D235" s="6">
        <v>318.75</v>
      </c>
      <c r="E235" s="17">
        <v>303.8</v>
      </c>
      <c r="F235" s="9">
        <v>3.86</v>
      </c>
      <c r="G235" s="5">
        <f t="shared" si="7"/>
        <v>4.5</v>
      </c>
      <c r="H235" s="9"/>
      <c r="I235" s="5">
        <v>13.760200000000001</v>
      </c>
      <c r="J235" s="5">
        <v>1.2023801749404699</v>
      </c>
      <c r="K235" s="5">
        <v>0.22073895043560801</v>
      </c>
      <c r="L235" s="5">
        <v>2.2923368217494202</v>
      </c>
      <c r="M235" s="5">
        <v>-0.70030540726713297</v>
      </c>
      <c r="N235" s="5">
        <v>3.2226667282733401</v>
      </c>
      <c r="O235" s="5">
        <v>0.65070389735707002</v>
      </c>
      <c r="P235" s="5">
        <v>0.29666344346899398</v>
      </c>
      <c r="Q235" s="5">
        <v>0.98725885964619897</v>
      </c>
      <c r="R235" s="5">
        <v>-5.9628814400449698E-3</v>
      </c>
      <c r="S235" s="5">
        <v>1.3361712922015201</v>
      </c>
      <c r="U235" s="2" t="s">
        <v>114</v>
      </c>
      <c r="V235" s="7">
        <v>1990</v>
      </c>
      <c r="W235" s="2" t="s">
        <v>112</v>
      </c>
      <c r="X235" s="2">
        <v>27.5</v>
      </c>
      <c r="Y235" s="2">
        <v>44.44</v>
      </c>
      <c r="Z235" s="2">
        <v>13.001374680505622</v>
      </c>
      <c r="AA235" s="2">
        <v>10.011058503989329</v>
      </c>
      <c r="AB235" s="2">
        <f t="shared" si="6"/>
        <v>-0.74514531674868412</v>
      </c>
      <c r="AC235" s="2">
        <v>14.994225237225056</v>
      </c>
      <c r="AD235" s="5">
        <v>1.4424648791417995</v>
      </c>
    </row>
    <row r="236" spans="1:30" x14ac:dyDescent="0.2">
      <c r="A236" s="9" t="s">
        <v>97</v>
      </c>
      <c r="B236" s="6">
        <v>1400</v>
      </c>
      <c r="C236" s="16" t="s">
        <v>96</v>
      </c>
      <c r="D236" s="6">
        <v>321.75</v>
      </c>
      <c r="E236" s="17">
        <v>304.97000000000003</v>
      </c>
      <c r="F236" s="9">
        <v>4.1399999999999997</v>
      </c>
      <c r="G236" s="5">
        <f t="shared" si="7"/>
        <v>4.7799999999999994</v>
      </c>
      <c r="H236" s="9"/>
      <c r="I236" s="5">
        <v>13.760200000000001</v>
      </c>
      <c r="J236" s="5">
        <v>0.93116204446006001</v>
      </c>
      <c r="K236" s="5">
        <v>-4.51107332855335E-2</v>
      </c>
      <c r="L236" s="5">
        <v>1.8708942312521399</v>
      </c>
      <c r="M236" s="5">
        <v>-0.96190703406270195</v>
      </c>
      <c r="N236" s="5">
        <v>2.8983948502786498</v>
      </c>
      <c r="O236" s="5">
        <v>0.62576093135106603</v>
      </c>
      <c r="P236" s="5">
        <v>0.33599185971623402</v>
      </c>
      <c r="Q236" s="5">
        <v>0.90287373241251201</v>
      </c>
      <c r="R236" s="5">
        <v>9.0189532065675607E-2</v>
      </c>
      <c r="S236" s="5">
        <v>1.1880886587662001</v>
      </c>
      <c r="U236" s="2" t="s">
        <v>121</v>
      </c>
      <c r="V236" s="7">
        <v>2217</v>
      </c>
      <c r="W236" s="2" t="s">
        <v>106</v>
      </c>
      <c r="X236" s="2">
        <v>35.5</v>
      </c>
      <c r="Y236" s="2">
        <v>44.455608330288641</v>
      </c>
      <c r="Z236" s="2">
        <v>18.750808835647678</v>
      </c>
      <c r="AA236" s="2">
        <v>18.750808835647678</v>
      </c>
      <c r="AB236" s="2">
        <f t="shared" si="6"/>
        <v>3.091605078849331</v>
      </c>
      <c r="AC236" s="2">
        <v>13.781307434250888</v>
      </c>
      <c r="AD236" s="5">
        <v>0.90999396363613982</v>
      </c>
    </row>
    <row r="237" spans="1:30" x14ac:dyDescent="0.2">
      <c r="A237" s="9" t="s">
        <v>97</v>
      </c>
      <c r="B237" s="6">
        <v>1400</v>
      </c>
      <c r="C237" s="16" t="s">
        <v>96</v>
      </c>
      <c r="D237" s="6">
        <v>327.75</v>
      </c>
      <c r="E237" s="17">
        <v>307.3</v>
      </c>
      <c r="F237" s="9">
        <v>3.98</v>
      </c>
      <c r="G237" s="5">
        <f t="shared" si="7"/>
        <v>4.62</v>
      </c>
      <c r="H237" s="9"/>
      <c r="I237" s="5">
        <v>15.127000000000001</v>
      </c>
      <c r="J237" s="5">
        <v>0.82515500640818795</v>
      </c>
      <c r="K237" s="5">
        <v>-7.7607517003814797E-2</v>
      </c>
      <c r="L237" s="5">
        <v>1.7526472032617899</v>
      </c>
      <c r="M237" s="5">
        <v>-1.0772873072906</v>
      </c>
      <c r="N237" s="5">
        <v>2.7273025780123001</v>
      </c>
      <c r="O237" s="5">
        <v>0.62479838888236505</v>
      </c>
      <c r="P237" s="5">
        <v>0.37111099674452702</v>
      </c>
      <c r="Q237" s="5">
        <v>0.87448156360358797</v>
      </c>
      <c r="R237" s="5">
        <v>9.8271792418017201E-2</v>
      </c>
      <c r="S237" s="5">
        <v>1.13720804826024</v>
      </c>
      <c r="U237" s="2" t="s">
        <v>117</v>
      </c>
      <c r="V237" s="7">
        <v>2400</v>
      </c>
      <c r="W237" s="2" t="s">
        <v>106</v>
      </c>
      <c r="X237" s="2">
        <v>20.5</v>
      </c>
      <c r="Y237" s="2">
        <v>44.47674202769425</v>
      </c>
      <c r="Z237" s="2">
        <v>16.755839547809423</v>
      </c>
      <c r="AA237" s="2">
        <v>16.755839547809423</v>
      </c>
      <c r="AB237" s="2">
        <f t="shared" si="6"/>
        <v>2.2158135614883365</v>
      </c>
      <c r="AC237" s="2">
        <v>14.854245890682995</v>
      </c>
      <c r="AD237" s="5">
        <v>1.3810139460098352</v>
      </c>
    </row>
    <row r="238" spans="1:30" x14ac:dyDescent="0.2">
      <c r="A238" s="9" t="s">
        <v>97</v>
      </c>
      <c r="B238" s="6">
        <v>1400</v>
      </c>
      <c r="C238" s="16" t="s">
        <v>96</v>
      </c>
      <c r="D238" s="6">
        <v>328.75</v>
      </c>
      <c r="E238" s="17">
        <v>307.69</v>
      </c>
      <c r="F238" s="9">
        <v>3.91</v>
      </c>
      <c r="G238" s="5">
        <f t="shared" si="7"/>
        <v>4.55</v>
      </c>
      <c r="H238" s="9"/>
      <c r="I238" s="5">
        <v>14.904895000000002</v>
      </c>
      <c r="J238" s="5">
        <v>0.67947425178799303</v>
      </c>
      <c r="K238" s="5">
        <v>-0.25413583931292</v>
      </c>
      <c r="L238" s="5">
        <v>1.5930981708377401</v>
      </c>
      <c r="M238" s="5">
        <v>-1.2183209827658901</v>
      </c>
      <c r="N238" s="5">
        <v>2.5655080458499402</v>
      </c>
      <c r="O238" s="5">
        <v>0.36113612410696</v>
      </c>
      <c r="P238" s="5">
        <v>2.8721939269540499E-2</v>
      </c>
      <c r="Q238" s="5">
        <v>0.68228116376146297</v>
      </c>
      <c r="R238" s="5">
        <v>-0.30607026289963601</v>
      </c>
      <c r="S238" s="5">
        <v>0.98147654080737301</v>
      </c>
      <c r="U238" s="2" t="s">
        <v>114</v>
      </c>
      <c r="V238" s="7">
        <v>1990</v>
      </c>
      <c r="W238" s="2" t="s">
        <v>106</v>
      </c>
      <c r="X238" s="2">
        <v>28.5</v>
      </c>
      <c r="Y238" s="2">
        <v>44.82</v>
      </c>
      <c r="Z238" s="2">
        <v>10.335998409933849</v>
      </c>
      <c r="AA238" s="2">
        <v>10.335998409933849</v>
      </c>
      <c r="AB238" s="2">
        <f t="shared" si="6"/>
        <v>-0.60249669803904027</v>
      </c>
      <c r="AC238" s="2">
        <v>14.897226550101831</v>
      </c>
      <c r="AD238" s="5">
        <v>1.399882455494704</v>
      </c>
    </row>
    <row r="239" spans="1:30" x14ac:dyDescent="0.2">
      <c r="A239" s="9" t="s">
        <v>97</v>
      </c>
      <c r="B239" s="6">
        <v>1400</v>
      </c>
      <c r="C239" s="16" t="s">
        <v>96</v>
      </c>
      <c r="D239" s="6">
        <v>329.25</v>
      </c>
      <c r="E239" s="17">
        <v>307.88</v>
      </c>
      <c r="F239" s="9">
        <v>3.87</v>
      </c>
      <c r="G239" s="5">
        <f t="shared" si="7"/>
        <v>4.51</v>
      </c>
      <c r="H239" s="9"/>
      <c r="I239" s="5">
        <v>15.719280000000069</v>
      </c>
      <c r="J239" s="5">
        <v>0.64859981901582098</v>
      </c>
      <c r="K239" s="5">
        <v>-0.31532209160015401</v>
      </c>
      <c r="L239" s="5">
        <v>1.5817202261235299</v>
      </c>
      <c r="M239" s="5">
        <v>-1.33346185257523</v>
      </c>
      <c r="N239" s="5">
        <v>2.5735618195332601</v>
      </c>
      <c r="O239" s="5">
        <v>0.17613802908368401</v>
      </c>
      <c r="P239" s="5">
        <v>-0.102222923659593</v>
      </c>
      <c r="Q239" s="5">
        <v>0.51337709663892095</v>
      </c>
      <c r="R239" s="5">
        <v>-0.38777580299432801</v>
      </c>
      <c r="S239" s="5">
        <v>0.79538983185046197</v>
      </c>
      <c r="U239" s="2" t="s">
        <v>121</v>
      </c>
      <c r="V239" s="7">
        <v>2217</v>
      </c>
      <c r="W239" s="2" t="s">
        <v>106</v>
      </c>
      <c r="X239" s="2">
        <v>36.5</v>
      </c>
      <c r="Y239" s="2">
        <v>44.912312751187436</v>
      </c>
      <c r="Z239" s="2">
        <v>18.417524156034688</v>
      </c>
      <c r="AA239" s="2">
        <v>18.417524156034688</v>
      </c>
      <c r="AB239" s="2">
        <f t="shared" si="6"/>
        <v>2.9452931044992274</v>
      </c>
      <c r="AC239" s="2">
        <v>14.341930357207829</v>
      </c>
      <c r="AD239" s="5">
        <v>1.1561074268142377</v>
      </c>
    </row>
    <row r="240" spans="1:30" x14ac:dyDescent="0.2">
      <c r="A240" s="9" t="s">
        <v>94</v>
      </c>
      <c r="B240" s="6">
        <v>700</v>
      </c>
      <c r="C240" s="16" t="s">
        <v>92</v>
      </c>
      <c r="D240" s="6">
        <v>262</v>
      </c>
      <c r="E240" s="17">
        <v>308.18</v>
      </c>
      <c r="F240" s="9">
        <v>3.3</v>
      </c>
      <c r="G240" s="5">
        <f t="shared" si="7"/>
        <v>3.94</v>
      </c>
      <c r="H240" s="9"/>
      <c r="I240" s="5">
        <v>15.172559999999955</v>
      </c>
      <c r="J240" s="5">
        <v>0.77802781618360894</v>
      </c>
      <c r="K240" s="5">
        <v>-0.179460606467683</v>
      </c>
      <c r="L240" s="5">
        <v>1.70586626842018</v>
      </c>
      <c r="M240" s="5">
        <v>-1.0521154183060499</v>
      </c>
      <c r="N240" s="5">
        <v>2.6284837619382801</v>
      </c>
      <c r="O240" s="5">
        <v>0.34227065496555498</v>
      </c>
      <c r="P240" s="5">
        <v>1.2509935362109001E-2</v>
      </c>
      <c r="Q240" s="5">
        <v>0.65190283667086002</v>
      </c>
      <c r="R240" s="5">
        <v>-0.32057244611413299</v>
      </c>
      <c r="S240" s="5">
        <v>0.91174217694531301</v>
      </c>
      <c r="U240" s="2" t="s">
        <v>114</v>
      </c>
      <c r="V240" s="7">
        <v>1990</v>
      </c>
      <c r="W240" s="2" t="s">
        <v>112</v>
      </c>
      <c r="X240" s="2">
        <v>29.5</v>
      </c>
      <c r="Y240" s="2">
        <v>45.19</v>
      </c>
      <c r="Z240" s="2">
        <v>13.280469871537029</v>
      </c>
      <c r="AA240" s="2">
        <v>10.225961801083512</v>
      </c>
      <c r="AB240" s="2">
        <f t="shared" si="6"/>
        <v>-0.65080276932433812</v>
      </c>
      <c r="AC240" s="2">
        <v>13.570315111173652</v>
      </c>
      <c r="AD240" s="5">
        <v>0.81736833380523333</v>
      </c>
    </row>
    <row r="241" spans="1:30" x14ac:dyDescent="0.2">
      <c r="A241" s="9" t="s">
        <v>97</v>
      </c>
      <c r="B241" s="6">
        <v>1400</v>
      </c>
      <c r="C241" s="16" t="s">
        <v>96</v>
      </c>
      <c r="D241" s="6">
        <v>330.75</v>
      </c>
      <c r="E241" s="17">
        <v>308.47000000000003</v>
      </c>
      <c r="F241" s="9">
        <v>3.79</v>
      </c>
      <c r="G241" s="5">
        <f t="shared" si="7"/>
        <v>4.43</v>
      </c>
      <c r="H241" s="9"/>
      <c r="I241" s="5">
        <v>13.486839999999827</v>
      </c>
      <c r="J241" s="5">
        <v>0.94331683357159402</v>
      </c>
      <c r="K241" s="5">
        <v>-4.6262521021921701E-2</v>
      </c>
      <c r="L241" s="5">
        <v>1.92291078204053</v>
      </c>
      <c r="M241" s="5">
        <v>-0.94259119522095103</v>
      </c>
      <c r="N241" s="5">
        <v>2.8084931837725402</v>
      </c>
      <c r="O241" s="5">
        <v>0.58537224937537902</v>
      </c>
      <c r="P241" s="5">
        <v>0.298755856137987</v>
      </c>
      <c r="Q241" s="5">
        <v>0.84743806517534503</v>
      </c>
      <c r="R241" s="5">
        <v>4.2289289031453001E-2</v>
      </c>
      <c r="S241" s="5">
        <v>1.0830479064437999</v>
      </c>
      <c r="U241" s="2" t="s">
        <v>117</v>
      </c>
      <c r="V241" s="7">
        <v>2400</v>
      </c>
      <c r="W241" s="2" t="s">
        <v>106</v>
      </c>
      <c r="X241" s="2">
        <v>22.5</v>
      </c>
      <c r="Y241" s="2">
        <v>45.219215205850688</v>
      </c>
      <c r="Z241" s="2">
        <v>15.974327871177673</v>
      </c>
      <c r="AA241" s="2">
        <v>15.974327871177673</v>
      </c>
      <c r="AB241" s="2">
        <f t="shared" si="6"/>
        <v>1.8727299354469986</v>
      </c>
      <c r="AC241" s="2">
        <v>13.562180567280947</v>
      </c>
      <c r="AD241" s="5">
        <v>0.81379726903633642</v>
      </c>
    </row>
    <row r="242" spans="1:30" x14ac:dyDescent="0.2">
      <c r="A242" s="9" t="s">
        <v>97</v>
      </c>
      <c r="B242" s="6">
        <v>1400</v>
      </c>
      <c r="C242" s="16" t="s">
        <v>96</v>
      </c>
      <c r="D242" s="6">
        <v>332.25</v>
      </c>
      <c r="E242" s="17">
        <v>309.05</v>
      </c>
      <c r="F242" s="9">
        <v>3.77</v>
      </c>
      <c r="G242" s="5">
        <f t="shared" si="7"/>
        <v>4.41</v>
      </c>
      <c r="H242" s="9"/>
      <c r="I242" s="5">
        <v>13.380533333333306</v>
      </c>
      <c r="J242" s="5">
        <v>0.41076623317538002</v>
      </c>
      <c r="K242" s="5">
        <v>-0.54731753471100697</v>
      </c>
      <c r="L242" s="5">
        <v>1.4136890125499599</v>
      </c>
      <c r="M242" s="5">
        <v>-1.44300038574111</v>
      </c>
      <c r="N242" s="5">
        <v>2.34594916269918</v>
      </c>
      <c r="O242" s="5">
        <v>0.51728655431005499</v>
      </c>
      <c r="P242" s="5">
        <v>0.215476602867544</v>
      </c>
      <c r="Q242" s="5">
        <v>0.80594129897324196</v>
      </c>
      <c r="R242" s="5">
        <v>-5.2179132651051702E-2</v>
      </c>
      <c r="S242" s="5">
        <v>1.08492437308338</v>
      </c>
      <c r="U242" s="2" t="s">
        <v>114</v>
      </c>
      <c r="V242" s="7">
        <v>1990</v>
      </c>
      <c r="W242" s="2" t="s">
        <v>106</v>
      </c>
      <c r="X242" s="2">
        <v>30.5</v>
      </c>
      <c r="Y242" s="2">
        <v>45.56</v>
      </c>
      <c r="Z242" s="2">
        <v>12.897763317638546</v>
      </c>
      <c r="AA242" s="2">
        <v>12.897763317638546</v>
      </c>
      <c r="AB242" s="2">
        <f t="shared" si="6"/>
        <v>0.52211809644332163</v>
      </c>
      <c r="AC242" s="2">
        <v>13.481843445098757</v>
      </c>
      <c r="AD242" s="5">
        <v>0.77852927239835523</v>
      </c>
    </row>
    <row r="243" spans="1:30" x14ac:dyDescent="0.2">
      <c r="A243" s="9" t="s">
        <v>91</v>
      </c>
      <c r="B243" s="6">
        <v>765</v>
      </c>
      <c r="C243" s="16" t="s">
        <v>92</v>
      </c>
      <c r="D243" s="6">
        <v>501</v>
      </c>
      <c r="E243" s="17">
        <v>312.69</v>
      </c>
      <c r="F243" s="9">
        <v>3.73</v>
      </c>
      <c r="G243" s="5">
        <f t="shared" si="7"/>
        <v>4.37</v>
      </c>
      <c r="H243" s="9"/>
      <c r="I243" s="5">
        <v>13.727453749999999</v>
      </c>
      <c r="J243" s="5">
        <v>0.34283985640973502</v>
      </c>
      <c r="K243" s="5">
        <v>-0.62943088260810698</v>
      </c>
      <c r="L243" s="5">
        <v>1.3368068778201501</v>
      </c>
      <c r="M243" s="5">
        <v>-1.5126685254808401</v>
      </c>
      <c r="N243" s="5">
        <v>2.2927151394132301</v>
      </c>
      <c r="O243" s="5">
        <v>0.506530220374388</v>
      </c>
      <c r="P243" s="5">
        <v>0.191663014650093</v>
      </c>
      <c r="Q243" s="5">
        <v>0.79470479073995703</v>
      </c>
      <c r="R243" s="5">
        <v>-9.4248981268346396E-2</v>
      </c>
      <c r="S243" s="5">
        <v>1.10766069223534</v>
      </c>
      <c r="U243" s="2" t="s">
        <v>114</v>
      </c>
      <c r="V243" s="7">
        <v>1990</v>
      </c>
      <c r="W243" s="2" t="s">
        <v>112</v>
      </c>
      <c r="X243" s="2">
        <v>30.5</v>
      </c>
      <c r="Y243" s="2">
        <v>45.56</v>
      </c>
      <c r="Z243" s="2">
        <v>13.370552844766642</v>
      </c>
      <c r="AA243" s="2">
        <v>10.295325690470316</v>
      </c>
      <c r="AB243" s="2">
        <f t="shared" si="6"/>
        <v>-0.620352021883531</v>
      </c>
      <c r="AC243" s="2">
        <v>13.936651084882058</v>
      </c>
      <c r="AD243" s="5">
        <v>0.97818982626322359</v>
      </c>
    </row>
    <row r="244" spans="1:30" x14ac:dyDescent="0.2">
      <c r="A244" s="9" t="s">
        <v>91</v>
      </c>
      <c r="B244" s="6">
        <v>765</v>
      </c>
      <c r="C244" s="16" t="s">
        <v>92</v>
      </c>
      <c r="D244" s="6">
        <v>505</v>
      </c>
      <c r="E244" s="17">
        <v>315.13</v>
      </c>
      <c r="F244" s="9">
        <v>3.56</v>
      </c>
      <c r="G244" s="5">
        <f t="shared" si="7"/>
        <v>4.2</v>
      </c>
      <c r="H244" s="9"/>
      <c r="I244" s="5">
        <v>13.0768</v>
      </c>
      <c r="J244" s="5">
        <v>0.33565115058951001</v>
      </c>
      <c r="K244" s="5">
        <v>-0.62180428676383304</v>
      </c>
      <c r="L244" s="5">
        <v>1.34869359438698</v>
      </c>
      <c r="M244" s="5">
        <v>-1.54908096675512</v>
      </c>
      <c r="N244" s="5">
        <v>2.2893236836264501</v>
      </c>
      <c r="O244" s="5">
        <v>0.54281760247484501</v>
      </c>
      <c r="P244" s="5">
        <v>0.20321859302196099</v>
      </c>
      <c r="Q244" s="5">
        <v>0.84923533383476602</v>
      </c>
      <c r="R244" s="5">
        <v>-0.124713608787129</v>
      </c>
      <c r="S244" s="5">
        <v>1.1094319772873</v>
      </c>
      <c r="U244" s="2" t="s">
        <v>117</v>
      </c>
      <c r="V244" s="7">
        <v>2400</v>
      </c>
      <c r="W244" s="2" t="s">
        <v>106</v>
      </c>
      <c r="X244" s="2">
        <v>23.5</v>
      </c>
      <c r="Y244" s="2">
        <v>45.590451794928903</v>
      </c>
      <c r="Z244" s="2">
        <v>18.015838545123753</v>
      </c>
      <c r="AA244" s="2">
        <v>18.015838545123753</v>
      </c>
      <c r="AB244" s="2">
        <f t="shared" si="6"/>
        <v>2.7689531213093277</v>
      </c>
      <c r="AC244" s="2">
        <v>14.56405721767617</v>
      </c>
      <c r="AD244" s="5">
        <v>1.2536211185598392</v>
      </c>
    </row>
    <row r="245" spans="1:30" x14ac:dyDescent="0.2">
      <c r="A245" s="9" t="s">
        <v>93</v>
      </c>
      <c r="B245" s="6">
        <v>1470</v>
      </c>
      <c r="C245" s="16" t="s">
        <v>92</v>
      </c>
      <c r="D245" s="6">
        <v>225</v>
      </c>
      <c r="E245" s="17">
        <v>316.2</v>
      </c>
      <c r="F245" s="9">
        <v>3.23</v>
      </c>
      <c r="G245" s="5">
        <f t="shared" si="7"/>
        <v>3.87</v>
      </c>
      <c r="H245" s="9"/>
      <c r="I245" s="5">
        <v>13.304600000000001</v>
      </c>
      <c r="J245" s="5">
        <v>0.25864371095219002</v>
      </c>
      <c r="K245" s="5">
        <v>-0.68795611086731001</v>
      </c>
      <c r="L245" s="5">
        <v>1.25346095867567</v>
      </c>
      <c r="M245" s="5">
        <v>-1.49066339275099</v>
      </c>
      <c r="N245" s="5">
        <v>2.17921985594419</v>
      </c>
      <c r="O245" s="5">
        <v>0.56673196254790004</v>
      </c>
      <c r="P245" s="5">
        <v>0.241564847921656</v>
      </c>
      <c r="Q245" s="5">
        <v>0.84493534428402495</v>
      </c>
      <c r="R245" s="5">
        <v>-6.5521128846628293E-2</v>
      </c>
      <c r="S245" s="5">
        <v>1.11655388036569</v>
      </c>
      <c r="U245" s="2" t="s">
        <v>125</v>
      </c>
      <c r="V245" s="7">
        <v>1470</v>
      </c>
      <c r="W245" s="2" t="s">
        <v>107</v>
      </c>
      <c r="X245" s="2">
        <v>51.5</v>
      </c>
      <c r="Y245" s="2">
        <v>45.669249999999998</v>
      </c>
      <c r="Z245" s="2">
        <v>12.5</v>
      </c>
      <c r="AA245" s="2">
        <v>12.5</v>
      </c>
      <c r="AB245" s="2">
        <f t="shared" si="6"/>
        <v>0.34750000000000014</v>
      </c>
      <c r="AC245" s="2">
        <v>14.244215077811152</v>
      </c>
      <c r="AD245" s="5">
        <v>1.1132104191590964</v>
      </c>
    </row>
    <row r="246" spans="1:30" x14ac:dyDescent="0.2">
      <c r="A246" s="9" t="s">
        <v>91</v>
      </c>
      <c r="B246" s="6">
        <v>765</v>
      </c>
      <c r="C246" s="16" t="s">
        <v>92</v>
      </c>
      <c r="D246" s="6">
        <v>509</v>
      </c>
      <c r="E246" s="17">
        <v>317.57</v>
      </c>
      <c r="F246" s="9">
        <v>3.56</v>
      </c>
      <c r="G246" s="5">
        <f t="shared" si="7"/>
        <v>4.2</v>
      </c>
      <c r="H246" s="9"/>
      <c r="I246" s="5">
        <v>13.642795384615384</v>
      </c>
      <c r="J246" s="5">
        <v>0.38060826850533303</v>
      </c>
      <c r="K246" s="5">
        <v>-0.53249283611500497</v>
      </c>
      <c r="L246" s="5">
        <v>1.37132220413102</v>
      </c>
      <c r="M246" s="5">
        <v>-1.4486322361007999</v>
      </c>
      <c r="N246" s="5">
        <v>2.1821054785528302</v>
      </c>
      <c r="O246" s="5">
        <v>0.51840515825514</v>
      </c>
      <c r="P246" s="5">
        <v>0.236864927376183</v>
      </c>
      <c r="Q246" s="5">
        <v>0.79217480113558303</v>
      </c>
      <c r="R246" s="5">
        <v>6.1623744406502402E-3</v>
      </c>
      <c r="S246" s="5">
        <v>1.07346164264518</v>
      </c>
      <c r="U246" s="2" t="s">
        <v>121</v>
      </c>
      <c r="V246" s="7">
        <v>2217</v>
      </c>
      <c r="W246" s="2" t="s">
        <v>106</v>
      </c>
      <c r="X246" s="2">
        <v>38.5</v>
      </c>
      <c r="Y246" s="2">
        <v>45.825721592985019</v>
      </c>
      <c r="Z246" s="2">
        <v>19.111358535148245</v>
      </c>
      <c r="AA246" s="2">
        <v>19.111358535148245</v>
      </c>
      <c r="AB246" s="2">
        <f t="shared" si="6"/>
        <v>3.2498863969300791</v>
      </c>
      <c r="AC246" s="2">
        <v>15.523236046490869</v>
      </c>
      <c r="AD246" s="5">
        <v>1.6747006244094917</v>
      </c>
    </row>
    <row r="247" spans="1:30" x14ac:dyDescent="0.2">
      <c r="A247" s="9" t="s">
        <v>91</v>
      </c>
      <c r="B247" s="6">
        <v>765</v>
      </c>
      <c r="C247" s="16" t="s">
        <v>92</v>
      </c>
      <c r="D247" s="6">
        <v>512</v>
      </c>
      <c r="E247" s="17">
        <v>319.39</v>
      </c>
      <c r="F247" s="9">
        <v>3.7</v>
      </c>
      <c r="G247" s="5">
        <f t="shared" si="7"/>
        <v>4.34</v>
      </c>
      <c r="H247" s="9"/>
      <c r="I247" s="5">
        <v>13.83360222222222</v>
      </c>
      <c r="J247" s="5">
        <v>0.108192890648378</v>
      </c>
      <c r="K247" s="5">
        <v>-0.842776553122766</v>
      </c>
      <c r="L247" s="5">
        <v>1.04273166336429</v>
      </c>
      <c r="M247" s="5">
        <v>-1.74250333919773</v>
      </c>
      <c r="N247" s="5">
        <v>1.9550424696086901</v>
      </c>
      <c r="O247" s="5">
        <v>0.14513119046233999</v>
      </c>
      <c r="P247" s="5">
        <v>-0.122690462006733</v>
      </c>
      <c r="Q247" s="5">
        <v>0.455996520676274</v>
      </c>
      <c r="R247" s="5">
        <v>-0.37121840277076701</v>
      </c>
      <c r="S247" s="5">
        <v>0.77860074168916504</v>
      </c>
      <c r="U247" s="2" t="s">
        <v>114</v>
      </c>
      <c r="V247" s="7">
        <v>1990</v>
      </c>
      <c r="W247" s="2" t="s">
        <v>106</v>
      </c>
      <c r="X247" s="2">
        <v>31.5</v>
      </c>
      <c r="Y247" s="2">
        <v>45.94</v>
      </c>
      <c r="Z247" s="2">
        <v>11.29855261831343</v>
      </c>
      <c r="AA247" s="2">
        <v>11.29855261831343</v>
      </c>
      <c r="AB247" s="2">
        <f t="shared" si="6"/>
        <v>-0.17993540056040391</v>
      </c>
      <c r="AC247" s="2">
        <v>14.687191266081062</v>
      </c>
      <c r="AD247" s="5">
        <v>1.3076769658095859</v>
      </c>
    </row>
    <row r="248" spans="1:30" x14ac:dyDescent="0.2">
      <c r="A248" s="9" t="s">
        <v>91</v>
      </c>
      <c r="B248" s="6">
        <v>765</v>
      </c>
      <c r="C248" s="16" t="s">
        <v>92</v>
      </c>
      <c r="D248" s="6">
        <v>525</v>
      </c>
      <c r="E248" s="17">
        <v>327.32</v>
      </c>
      <c r="F248" s="9">
        <v>3.57</v>
      </c>
      <c r="G248" s="5">
        <f t="shared" si="7"/>
        <v>4.21</v>
      </c>
      <c r="H248" s="9"/>
      <c r="I248" s="5">
        <v>12.621200000000002</v>
      </c>
      <c r="J248" s="5">
        <v>2.1035319691332401E-2</v>
      </c>
      <c r="K248" s="5">
        <v>-0.92052662395684903</v>
      </c>
      <c r="L248" s="5">
        <v>0.95111985954745304</v>
      </c>
      <c r="M248" s="5">
        <v>-1.9148218721646399</v>
      </c>
      <c r="N248" s="5">
        <v>1.8673773594143199</v>
      </c>
      <c r="O248" s="5">
        <v>8.2295033462730996E-2</v>
      </c>
      <c r="P248" s="5">
        <v>-0.15242583234220999</v>
      </c>
      <c r="Q248" s="5">
        <v>0.34685292197108197</v>
      </c>
      <c r="R248" s="5">
        <v>-0.40248530207797401</v>
      </c>
      <c r="S248" s="5">
        <v>0.54760663168217705</v>
      </c>
      <c r="U248" s="2" t="s">
        <v>117</v>
      </c>
      <c r="V248" s="7">
        <v>2400</v>
      </c>
      <c r="W248" s="2" t="s">
        <v>106</v>
      </c>
      <c r="X248" s="2">
        <v>24.5</v>
      </c>
      <c r="Y248" s="2">
        <v>45.961688384007125</v>
      </c>
      <c r="Z248" s="2">
        <v>16.690430533868916</v>
      </c>
      <c r="AA248" s="2">
        <v>16.690430533868916</v>
      </c>
      <c r="AB248" s="2">
        <f t="shared" si="6"/>
        <v>2.1870990043684548</v>
      </c>
      <c r="AC248" s="2">
        <v>14.856440188778189</v>
      </c>
      <c r="AD248" s="5">
        <v>1.3819772428736252</v>
      </c>
    </row>
    <row r="249" spans="1:30" x14ac:dyDescent="0.2">
      <c r="A249" s="9" t="s">
        <v>97</v>
      </c>
      <c r="B249" s="6">
        <v>1400</v>
      </c>
      <c r="C249" s="16" t="s">
        <v>92</v>
      </c>
      <c r="D249" s="6">
        <v>380.25</v>
      </c>
      <c r="E249" s="17">
        <v>327.7</v>
      </c>
      <c r="F249" s="9">
        <v>3.89</v>
      </c>
      <c r="G249" s="5">
        <f t="shared" si="7"/>
        <v>4.53</v>
      </c>
      <c r="H249" s="9"/>
      <c r="I249" s="5">
        <v>12.507300000000001</v>
      </c>
      <c r="J249" s="5">
        <v>0.22239998796830601</v>
      </c>
      <c r="K249" s="5">
        <v>-0.72455662334492399</v>
      </c>
      <c r="L249" s="5">
        <v>1.1629353425541999</v>
      </c>
      <c r="M249" s="5">
        <v>-1.6843026946349999</v>
      </c>
      <c r="N249" s="5">
        <v>2.10940215665096</v>
      </c>
      <c r="O249" s="5">
        <v>0.158593929921448</v>
      </c>
      <c r="P249" s="5">
        <v>-0.10571241522225</v>
      </c>
      <c r="Q249" s="5">
        <v>0.43305332513876099</v>
      </c>
      <c r="R249" s="5">
        <v>-0.36641148551908198</v>
      </c>
      <c r="S249" s="5">
        <v>0.70085709186276202</v>
      </c>
      <c r="U249" s="2" t="s">
        <v>119</v>
      </c>
      <c r="V249" s="7">
        <v>1609</v>
      </c>
      <c r="W249" s="2" t="s">
        <v>106</v>
      </c>
      <c r="X249" s="2">
        <v>35.5</v>
      </c>
      <c r="Y249" s="2">
        <v>46.135112240576028</v>
      </c>
      <c r="Z249" s="2">
        <v>13.835614643074701</v>
      </c>
      <c r="AA249" s="2">
        <v>13.835614643074701</v>
      </c>
      <c r="AB249" s="2">
        <f t="shared" si="6"/>
        <v>0.93383482830979414</v>
      </c>
      <c r="AC249" s="2">
        <v>14.416587147426458</v>
      </c>
      <c r="AD249" s="5">
        <v>1.1888817577202158</v>
      </c>
    </row>
    <row r="250" spans="1:30" x14ac:dyDescent="0.2">
      <c r="A250" s="9" t="s">
        <v>91</v>
      </c>
      <c r="B250" s="6">
        <v>765</v>
      </c>
      <c r="C250" s="16" t="s">
        <v>92</v>
      </c>
      <c r="D250" s="6">
        <v>526</v>
      </c>
      <c r="E250" s="17">
        <v>327.93</v>
      </c>
      <c r="F250" s="9">
        <v>3.61</v>
      </c>
      <c r="G250" s="5">
        <f t="shared" si="7"/>
        <v>4.25</v>
      </c>
      <c r="H250" s="9"/>
      <c r="I250" s="5">
        <v>12.393400000000002</v>
      </c>
      <c r="J250" s="5">
        <v>0.42133404231735899</v>
      </c>
      <c r="K250" s="5">
        <v>-0.58489658869212302</v>
      </c>
      <c r="L250" s="5">
        <v>1.36054271875457</v>
      </c>
      <c r="M250" s="5">
        <v>-1.38926804651721</v>
      </c>
      <c r="N250" s="5">
        <v>2.2548418599245399</v>
      </c>
      <c r="O250" s="5">
        <v>0.50021110204792896</v>
      </c>
      <c r="P250" s="5">
        <v>0.19457954175570799</v>
      </c>
      <c r="Q250" s="5">
        <v>0.777705930960924</v>
      </c>
      <c r="R250" s="5">
        <v>-0.101664844773847</v>
      </c>
      <c r="S250" s="5">
        <v>1.0280094034495399</v>
      </c>
      <c r="U250" s="2" t="s">
        <v>134</v>
      </c>
      <c r="V250" s="7">
        <v>2036</v>
      </c>
      <c r="W250" s="2" t="s">
        <v>106</v>
      </c>
      <c r="X250" s="2">
        <v>27.5</v>
      </c>
      <c r="Y250" s="2">
        <v>46.252615844544096</v>
      </c>
      <c r="Z250" s="2">
        <v>13.346244613485657</v>
      </c>
      <c r="AA250" s="2">
        <v>13.346244613485657</v>
      </c>
      <c r="AB250" s="2">
        <f t="shared" si="6"/>
        <v>0.71900138532020375</v>
      </c>
      <c r="AC250" s="2">
        <v>16.037905696295709</v>
      </c>
      <c r="AD250" s="5">
        <v>1.9006406006738166</v>
      </c>
    </row>
    <row r="251" spans="1:30" x14ac:dyDescent="0.2">
      <c r="A251" s="9" t="s">
        <v>97</v>
      </c>
      <c r="B251" s="6">
        <v>1400</v>
      </c>
      <c r="C251" s="16" t="s">
        <v>92</v>
      </c>
      <c r="D251" s="6">
        <v>381.75</v>
      </c>
      <c r="E251" s="17">
        <v>328.28</v>
      </c>
      <c r="F251" s="9">
        <v>3.91</v>
      </c>
      <c r="G251" s="5">
        <f t="shared" si="7"/>
        <v>4.55</v>
      </c>
      <c r="H251" s="9"/>
      <c r="I251" s="5">
        <v>12.393400000000002</v>
      </c>
      <c r="J251" s="5">
        <v>0.475180331095029</v>
      </c>
      <c r="K251" s="5">
        <v>-0.50936176539545897</v>
      </c>
      <c r="L251" s="5">
        <v>1.4321463100331799</v>
      </c>
      <c r="M251" s="5">
        <v>-1.33607302485352</v>
      </c>
      <c r="N251" s="5">
        <v>2.3611620092993801</v>
      </c>
      <c r="O251" s="5">
        <v>0.52754330131621097</v>
      </c>
      <c r="P251" s="5">
        <v>0.258579040214932</v>
      </c>
      <c r="Q251" s="5">
        <v>0.79860196728046395</v>
      </c>
      <c r="R251" s="5">
        <v>2.3372035540325498E-3</v>
      </c>
      <c r="S251" s="5">
        <v>1.0406068103339401</v>
      </c>
      <c r="U251" s="2" t="s">
        <v>122</v>
      </c>
      <c r="V251" s="7">
        <v>1031</v>
      </c>
      <c r="W251" s="2" t="s">
        <v>106</v>
      </c>
      <c r="X251" s="2">
        <v>35.5</v>
      </c>
      <c r="Y251" s="2">
        <v>46.264705882352949</v>
      </c>
      <c r="Z251" s="2">
        <v>16.912093328389581</v>
      </c>
      <c r="AA251" s="2">
        <v>16.912093328389581</v>
      </c>
      <c r="AB251" s="2">
        <f t="shared" si="6"/>
        <v>2.2844089711630264</v>
      </c>
      <c r="AC251" s="2">
        <v>15.976853921288406</v>
      </c>
      <c r="AD251" s="5">
        <v>1.8738388714456109</v>
      </c>
    </row>
    <row r="252" spans="1:30" x14ac:dyDescent="0.2">
      <c r="A252" s="9" t="s">
        <v>91</v>
      </c>
      <c r="B252" s="6">
        <v>765</v>
      </c>
      <c r="C252" s="16" t="s">
        <v>92</v>
      </c>
      <c r="D252" s="6">
        <v>529</v>
      </c>
      <c r="E252" s="17">
        <v>329.76</v>
      </c>
      <c r="F252" s="9">
        <v>3.66</v>
      </c>
      <c r="G252" s="5">
        <f t="shared" si="7"/>
        <v>4.3</v>
      </c>
      <c r="H252" s="9"/>
      <c r="I252" s="5">
        <v>12.75788</v>
      </c>
      <c r="J252" s="5">
        <v>0.58227788941071001</v>
      </c>
      <c r="K252" s="5">
        <v>-0.35689491571763798</v>
      </c>
      <c r="L252" s="5">
        <v>1.5339561876744401</v>
      </c>
      <c r="M252" s="5">
        <v>-1.2401752905427601</v>
      </c>
      <c r="N252" s="5">
        <v>2.38300264485986</v>
      </c>
      <c r="O252" s="5">
        <v>0.37007654874478402</v>
      </c>
      <c r="P252" s="5">
        <v>5.5214846758529099E-2</v>
      </c>
      <c r="Q252" s="5">
        <v>0.66351133231197101</v>
      </c>
      <c r="R252" s="5">
        <v>-0.24688944823994799</v>
      </c>
      <c r="S252" s="5">
        <v>0.94520974510144995</v>
      </c>
      <c r="U252" s="2" t="s">
        <v>122</v>
      </c>
      <c r="V252" s="7">
        <v>1031</v>
      </c>
      <c r="W252" s="2" t="s">
        <v>112</v>
      </c>
      <c r="X252" s="2">
        <v>35.5</v>
      </c>
      <c r="Y252" s="2">
        <v>46.264705882352949</v>
      </c>
      <c r="Z252" s="2">
        <v>25.201487483973626</v>
      </c>
      <c r="AA252" s="2">
        <v>19.405145362659692</v>
      </c>
      <c r="AB252" s="2">
        <f t="shared" si="6"/>
        <v>3.3788588142076046</v>
      </c>
      <c r="AC252" s="2">
        <v>16.147207905717014</v>
      </c>
      <c r="AD252" s="5">
        <v>1.9486242706097698</v>
      </c>
    </row>
    <row r="253" spans="1:30" x14ac:dyDescent="0.2">
      <c r="A253" s="9" t="s">
        <v>97</v>
      </c>
      <c r="B253" s="6">
        <v>1400</v>
      </c>
      <c r="C253" s="16" t="s">
        <v>92</v>
      </c>
      <c r="D253" s="6">
        <v>395.75</v>
      </c>
      <c r="E253" s="17">
        <v>333.72</v>
      </c>
      <c r="F253" s="9">
        <v>3.46</v>
      </c>
      <c r="G253" s="5">
        <f t="shared" si="7"/>
        <v>4.0999999999999996</v>
      </c>
      <c r="H253" s="9"/>
      <c r="I253" s="5">
        <v>11.504980000000042</v>
      </c>
      <c r="J253" s="5">
        <v>0.62584057063987797</v>
      </c>
      <c r="K253" s="5">
        <v>-0.266101071203803</v>
      </c>
      <c r="L253" s="5">
        <v>1.5665992201182799</v>
      </c>
      <c r="M253" s="5">
        <v>-1.2017148533234401</v>
      </c>
      <c r="N253" s="5">
        <v>2.3588086003172402</v>
      </c>
      <c r="O253" s="5">
        <v>0.41263049828056397</v>
      </c>
      <c r="P253" s="5">
        <v>0.162153500328822</v>
      </c>
      <c r="Q253" s="5">
        <v>0.65366813172732396</v>
      </c>
      <c r="R253" s="5">
        <v>-9.3610867322406296E-2</v>
      </c>
      <c r="S253" s="5">
        <v>0.89888590878539099</v>
      </c>
      <c r="U253" s="2" t="s">
        <v>117</v>
      </c>
      <c r="V253" s="7">
        <v>2400</v>
      </c>
      <c r="W253" s="2" t="s">
        <v>106</v>
      </c>
      <c r="X253" s="2">
        <v>25.5</v>
      </c>
      <c r="Y253" s="2">
        <v>46.332924973085348</v>
      </c>
      <c r="Z253" s="2">
        <v>16.385171658832409</v>
      </c>
      <c r="AA253" s="2">
        <v>16.385171658832409</v>
      </c>
      <c r="AB253" s="2">
        <f t="shared" si="6"/>
        <v>2.0530903582274274</v>
      </c>
      <c r="AC253" s="2">
        <v>17.090635724795295</v>
      </c>
      <c r="AD253" s="5">
        <v>2.3627890831851346</v>
      </c>
    </row>
    <row r="254" spans="1:30" x14ac:dyDescent="0.2">
      <c r="A254" s="9" t="s">
        <v>97</v>
      </c>
      <c r="B254" s="6">
        <v>1400</v>
      </c>
      <c r="C254" s="16" t="s">
        <v>92</v>
      </c>
      <c r="D254" s="6">
        <v>396.75</v>
      </c>
      <c r="E254" s="17">
        <v>334.11</v>
      </c>
      <c r="F254" s="9">
        <v>3.34</v>
      </c>
      <c r="G254" s="5">
        <f t="shared" si="7"/>
        <v>3.98</v>
      </c>
      <c r="H254" s="9"/>
      <c r="I254" s="5">
        <v>11.949189999999991</v>
      </c>
      <c r="J254" s="5">
        <v>0.58688848283291295</v>
      </c>
      <c r="K254" s="5">
        <v>-0.33343297417745699</v>
      </c>
      <c r="L254" s="5">
        <v>1.5256825824937099</v>
      </c>
      <c r="M254" s="5">
        <v>-1.1999540656546701</v>
      </c>
      <c r="N254" s="5">
        <v>2.4648189090172998</v>
      </c>
      <c r="O254" s="5">
        <v>0.179661420528865</v>
      </c>
      <c r="P254" s="5">
        <v>-0.123842840875086</v>
      </c>
      <c r="Q254" s="5">
        <v>0.499624272994805</v>
      </c>
      <c r="R254" s="5">
        <v>-0.37968995880157302</v>
      </c>
      <c r="S254" s="5">
        <v>0.79507557871272205</v>
      </c>
      <c r="U254" s="2" t="s">
        <v>117</v>
      </c>
      <c r="V254" s="7">
        <v>2400</v>
      </c>
      <c r="W254" s="2" t="s">
        <v>106</v>
      </c>
      <c r="X254" s="2">
        <v>28.5</v>
      </c>
      <c r="Y254" s="2">
        <v>47.44663474032</v>
      </c>
      <c r="Z254" s="2">
        <v>14.687384565217721</v>
      </c>
      <c r="AA254" s="2">
        <v>14.687384565217721</v>
      </c>
      <c r="AB254" s="2">
        <f t="shared" si="6"/>
        <v>1.30776182413058</v>
      </c>
      <c r="AC254" s="2">
        <v>16.06821705911738</v>
      </c>
      <c r="AD254" s="5">
        <v>1.9139472889525306</v>
      </c>
    </row>
    <row r="255" spans="1:30" x14ac:dyDescent="0.2">
      <c r="A255" s="9" t="s">
        <v>91</v>
      </c>
      <c r="B255" s="6">
        <v>765</v>
      </c>
      <c r="C255" s="16" t="s">
        <v>92</v>
      </c>
      <c r="D255" s="6">
        <v>547</v>
      </c>
      <c r="E255" s="17">
        <v>345.18</v>
      </c>
      <c r="F255" s="9">
        <v>3.47</v>
      </c>
      <c r="G255" s="5">
        <f t="shared" si="7"/>
        <v>4.1100000000000003</v>
      </c>
      <c r="H255" s="9"/>
      <c r="I255" s="5">
        <v>12.419434285714285</v>
      </c>
      <c r="J255" s="5">
        <v>0.43524266697019198</v>
      </c>
      <c r="K255" s="5">
        <v>-0.45331027341270203</v>
      </c>
      <c r="L255" s="5">
        <v>1.42305495360373</v>
      </c>
      <c r="M255" s="5">
        <v>-1.39677175413167</v>
      </c>
      <c r="N255" s="5">
        <v>2.3067940583275099</v>
      </c>
      <c r="O255" s="5">
        <v>0.42361111551916403</v>
      </c>
      <c r="P255" s="5">
        <v>0.10304931120617999</v>
      </c>
      <c r="Q255" s="5">
        <v>0.70117637949353795</v>
      </c>
      <c r="R255" s="5">
        <v>-0.239945802275043</v>
      </c>
      <c r="S255" s="5">
        <v>0.97894716897271705</v>
      </c>
      <c r="U255" s="2" t="s">
        <v>120</v>
      </c>
      <c r="V255" s="7">
        <v>1051</v>
      </c>
      <c r="W255" s="2" t="s">
        <v>112</v>
      </c>
      <c r="X255" s="2">
        <v>18.5</v>
      </c>
      <c r="Y255" s="2">
        <v>47.480111008325601</v>
      </c>
      <c r="Z255" s="2">
        <v>23.458939881658541</v>
      </c>
      <c r="AA255" s="2">
        <v>18.063383708877076</v>
      </c>
      <c r="AB255" s="2">
        <f t="shared" si="6"/>
        <v>2.7898254481970364</v>
      </c>
      <c r="AC255" s="2">
        <v>15.1646962450248</v>
      </c>
      <c r="AD255" s="5">
        <v>1.5173016515658873</v>
      </c>
    </row>
    <row r="256" spans="1:30" x14ac:dyDescent="0.2">
      <c r="A256" s="9" t="s">
        <v>98</v>
      </c>
      <c r="B256" s="6">
        <v>1470</v>
      </c>
      <c r="C256" s="16" t="s">
        <v>92</v>
      </c>
      <c r="D256" s="6">
        <v>204.5</v>
      </c>
      <c r="E256" s="17">
        <v>360.3</v>
      </c>
      <c r="F256" s="9">
        <v>3.74</v>
      </c>
      <c r="G256" s="5">
        <f t="shared" si="7"/>
        <v>4.38</v>
      </c>
      <c r="H256" s="9"/>
      <c r="I256" s="5">
        <v>12.621200000000002</v>
      </c>
      <c r="J256" s="5">
        <v>0.42767511685369902</v>
      </c>
      <c r="K256" s="5">
        <v>-0.471975722970153</v>
      </c>
      <c r="L256" s="5">
        <v>1.4008010912286599</v>
      </c>
      <c r="M256" s="5">
        <v>-1.4023923125300699</v>
      </c>
      <c r="N256" s="5">
        <v>2.2614839862558198</v>
      </c>
      <c r="O256" s="5">
        <v>0.485716676105925</v>
      </c>
      <c r="P256" s="5">
        <v>0.23580252002544899</v>
      </c>
      <c r="Q256" s="5">
        <v>0.73654762830613396</v>
      </c>
      <c r="R256" s="5">
        <v>-2.5075448925511001E-2</v>
      </c>
      <c r="S256" s="5">
        <v>0.981468550151814</v>
      </c>
      <c r="U256" s="2" t="s">
        <v>125</v>
      </c>
      <c r="V256" s="7">
        <v>1470</v>
      </c>
      <c r="W256" s="2" t="s">
        <v>107</v>
      </c>
      <c r="X256" s="2">
        <v>54</v>
      </c>
      <c r="Y256" s="2">
        <v>47.642999999999994</v>
      </c>
      <c r="Z256" s="2">
        <v>11.8</v>
      </c>
      <c r="AA256" s="2">
        <v>11.8</v>
      </c>
      <c r="AB256" s="2">
        <f t="shared" si="6"/>
        <v>4.0200000000000458E-2</v>
      </c>
      <c r="AC256" s="2">
        <v>14.474224343805592</v>
      </c>
      <c r="AD256" s="5">
        <v>1.2141844869306553</v>
      </c>
    </row>
    <row r="257" spans="1:30" x14ac:dyDescent="0.2">
      <c r="A257" s="9" t="s">
        <v>94</v>
      </c>
      <c r="B257" s="6">
        <v>700</v>
      </c>
      <c r="C257" s="16" t="s">
        <v>92</v>
      </c>
      <c r="D257" s="6">
        <v>344</v>
      </c>
      <c r="E257" s="17">
        <v>367.42</v>
      </c>
      <c r="F257" s="9">
        <v>3.79</v>
      </c>
      <c r="G257" s="5">
        <f t="shared" si="7"/>
        <v>4.43</v>
      </c>
      <c r="H257" s="9"/>
      <c r="I257" s="5">
        <v>12.636386666666695</v>
      </c>
      <c r="J257" s="5">
        <v>0.42078594837460198</v>
      </c>
      <c r="K257" s="5">
        <v>-0.55886627793391697</v>
      </c>
      <c r="L257" s="5">
        <v>1.3362863401926901</v>
      </c>
      <c r="M257" s="5">
        <v>-1.4051347645408001</v>
      </c>
      <c r="N257" s="5">
        <v>2.1946316316221601</v>
      </c>
      <c r="O257" s="5">
        <v>0.50943608474350699</v>
      </c>
      <c r="P257" s="5">
        <v>0.23499468211295299</v>
      </c>
      <c r="Q257" s="5">
        <v>0.76875264102225205</v>
      </c>
      <c r="R257" s="5">
        <v>-1.08270283281639E-2</v>
      </c>
      <c r="S257" s="5">
        <v>1.03713747087036</v>
      </c>
      <c r="U257" s="2" t="s">
        <v>123</v>
      </c>
      <c r="V257" s="7">
        <v>1020</v>
      </c>
      <c r="W257" s="2" t="s">
        <v>106</v>
      </c>
      <c r="X257" s="2">
        <v>15.5</v>
      </c>
      <c r="Y257" s="2">
        <v>48.43873517786561</v>
      </c>
      <c r="Z257" s="2">
        <v>14.887541292196794</v>
      </c>
      <c r="AA257" s="2">
        <v>14.887541292196794</v>
      </c>
      <c r="AB257" s="2">
        <f t="shared" si="6"/>
        <v>1.395630627274393</v>
      </c>
      <c r="AC257" s="2">
        <v>15.018254266885279</v>
      </c>
      <c r="AD257" s="5">
        <v>1.4530136231626374</v>
      </c>
    </row>
    <row r="258" spans="1:30" x14ac:dyDescent="0.2">
      <c r="A258" s="9" t="s">
        <v>98</v>
      </c>
      <c r="B258" s="6">
        <v>1470</v>
      </c>
      <c r="C258" s="16" t="s">
        <v>92</v>
      </c>
      <c r="D258" s="6">
        <v>208.5</v>
      </c>
      <c r="E258" s="17">
        <v>370.93</v>
      </c>
      <c r="F258" s="9">
        <v>3.61</v>
      </c>
      <c r="G258" s="5">
        <f t="shared" si="7"/>
        <v>4.25</v>
      </c>
      <c r="H258" s="9"/>
      <c r="I258" s="5">
        <v>13.0768</v>
      </c>
      <c r="J258" s="5">
        <v>0.455584703792278</v>
      </c>
      <c r="K258" s="5">
        <v>-0.49975205430071301</v>
      </c>
      <c r="L258" s="5">
        <v>1.3955559738499199</v>
      </c>
      <c r="M258" s="5">
        <v>-1.5388901802052499</v>
      </c>
      <c r="N258" s="5">
        <v>2.14396484605725</v>
      </c>
      <c r="O258" s="5">
        <v>0.52026869927031205</v>
      </c>
      <c r="P258" s="5">
        <v>0.23299153125314401</v>
      </c>
      <c r="Q258" s="5">
        <v>0.78420996669271603</v>
      </c>
      <c r="R258" s="5">
        <v>-3.0565828113756299E-2</v>
      </c>
      <c r="S258" s="5">
        <v>1.0329331738987599</v>
      </c>
      <c r="U258" s="2" t="s">
        <v>123</v>
      </c>
      <c r="V258" s="7">
        <v>1020</v>
      </c>
      <c r="W258" s="2" t="s">
        <v>112</v>
      </c>
      <c r="X258" s="2">
        <v>15.5</v>
      </c>
      <c r="Y258" s="2">
        <v>48.43873517786561</v>
      </c>
      <c r="Z258" s="2">
        <v>16.795859938618651</v>
      </c>
      <c r="AA258" s="2">
        <v>12.932812152736362</v>
      </c>
      <c r="AB258" s="2">
        <f t="shared" si="6"/>
        <v>0.53750453505126305</v>
      </c>
      <c r="AC258" s="2">
        <v>13.705577525109865</v>
      </c>
      <c r="AD258" s="5">
        <v>0.87674853352323101</v>
      </c>
    </row>
    <row r="259" spans="1:30" x14ac:dyDescent="0.2">
      <c r="A259" s="9" t="s">
        <v>93</v>
      </c>
      <c r="B259" s="6">
        <v>1470</v>
      </c>
      <c r="C259" s="16" t="s">
        <v>92</v>
      </c>
      <c r="D259" s="6">
        <v>274</v>
      </c>
      <c r="E259" s="17">
        <v>371.5</v>
      </c>
      <c r="F259" s="9">
        <v>3.55</v>
      </c>
      <c r="G259" s="5">
        <f t="shared" si="7"/>
        <v>4.1899999999999995</v>
      </c>
      <c r="H259" s="9"/>
      <c r="I259" s="5">
        <v>13.0768</v>
      </c>
      <c r="J259" s="5">
        <v>0.43504373015849201</v>
      </c>
      <c r="K259" s="5">
        <v>-0.50896463243978796</v>
      </c>
      <c r="L259" s="5">
        <v>1.35513690730079</v>
      </c>
      <c r="M259" s="5">
        <v>-1.3653543305029601</v>
      </c>
      <c r="N259" s="5">
        <v>2.27575532357602</v>
      </c>
      <c r="O259" s="5">
        <v>0.52221663689743802</v>
      </c>
      <c r="P259" s="5">
        <v>0.25555923174955297</v>
      </c>
      <c r="Q259" s="5">
        <v>0.77972398254096797</v>
      </c>
      <c r="R259" s="5">
        <v>9.1101359724496105E-3</v>
      </c>
      <c r="S259" s="5">
        <v>1.03668502954043</v>
      </c>
      <c r="U259" s="2" t="s">
        <v>122</v>
      </c>
      <c r="V259" s="7">
        <v>1031</v>
      </c>
      <c r="W259" s="2" t="s">
        <v>112</v>
      </c>
      <c r="X259" s="2">
        <v>37.5</v>
      </c>
      <c r="Y259" s="2">
        <v>48.617647058823536</v>
      </c>
      <c r="Z259" s="2">
        <v>22.607187247553462</v>
      </c>
      <c r="AA259" s="2">
        <v>17.407534180616167</v>
      </c>
      <c r="AB259" s="2">
        <f t="shared" ref="AB259:AB322" si="8">0.439*AA259-5.14</f>
        <v>2.5019075052904975</v>
      </c>
      <c r="AC259" s="2">
        <v>14.750854971265891</v>
      </c>
      <c r="AD259" s="5">
        <v>1.3356253323857263</v>
      </c>
    </row>
    <row r="260" spans="1:30" x14ac:dyDescent="0.2">
      <c r="A260" s="9" t="s">
        <v>94</v>
      </c>
      <c r="B260" s="6">
        <v>700</v>
      </c>
      <c r="C260" s="16" t="s">
        <v>92</v>
      </c>
      <c r="D260" s="6">
        <v>351</v>
      </c>
      <c r="E260" s="17">
        <v>372.48</v>
      </c>
      <c r="F260" s="9">
        <v>3.24</v>
      </c>
      <c r="G260" s="5">
        <f t="shared" ref="G260:G323" si="9">F260+0.64</f>
        <v>3.8800000000000003</v>
      </c>
      <c r="H260" s="9"/>
      <c r="I260" s="5">
        <v>12.966696666666664</v>
      </c>
      <c r="J260" s="5">
        <v>0.41807044008810901</v>
      </c>
      <c r="K260" s="5">
        <v>-0.50304240630306796</v>
      </c>
      <c r="L260" s="5">
        <v>1.3568292658301799</v>
      </c>
      <c r="M260" s="5">
        <v>-1.43634334889216</v>
      </c>
      <c r="N260" s="5">
        <v>2.2937640128165002</v>
      </c>
      <c r="O260" s="5">
        <v>0.49292793411300501</v>
      </c>
      <c r="P260" s="5">
        <v>0.20477102048113599</v>
      </c>
      <c r="Q260" s="5">
        <v>0.78261099174389404</v>
      </c>
      <c r="R260" s="5">
        <v>-6.9541364564430205E-2</v>
      </c>
      <c r="S260" s="5">
        <v>1.0664436007871101</v>
      </c>
      <c r="U260" s="2" t="s">
        <v>125</v>
      </c>
      <c r="V260" s="7">
        <v>1470</v>
      </c>
      <c r="W260" s="2" t="s">
        <v>107</v>
      </c>
      <c r="X260" s="2">
        <v>55.5</v>
      </c>
      <c r="Y260" s="2">
        <v>48.827249999999999</v>
      </c>
      <c r="Z260" s="2">
        <v>11.5</v>
      </c>
      <c r="AA260" s="2">
        <v>11.5</v>
      </c>
      <c r="AB260" s="2">
        <f t="shared" si="8"/>
        <v>-9.1499999999999915E-2</v>
      </c>
      <c r="AC260" s="2">
        <v>14.200973779860288</v>
      </c>
      <c r="AD260" s="5">
        <v>1.0942274893586665</v>
      </c>
    </row>
    <row r="261" spans="1:30" x14ac:dyDescent="0.2">
      <c r="A261" s="9" t="s">
        <v>95</v>
      </c>
      <c r="B261" s="6">
        <v>2726</v>
      </c>
      <c r="C261" s="16" t="s">
        <v>96</v>
      </c>
      <c r="D261" s="6">
        <v>267.5</v>
      </c>
      <c r="E261" s="17">
        <v>375.44</v>
      </c>
      <c r="F261" s="9">
        <v>3.67</v>
      </c>
      <c r="G261" s="5">
        <f t="shared" si="9"/>
        <v>4.3099999999999996</v>
      </c>
      <c r="H261" s="9"/>
      <c r="I261" s="5">
        <v>12.647776666666665</v>
      </c>
      <c r="J261" s="5">
        <v>0.458801209828893</v>
      </c>
      <c r="K261" s="5">
        <v>-0.48517642023330398</v>
      </c>
      <c r="L261" s="5">
        <v>1.36756043672779</v>
      </c>
      <c r="M261" s="5">
        <v>-1.42360043905897</v>
      </c>
      <c r="N261" s="5">
        <v>2.2773107111746098</v>
      </c>
      <c r="O261" s="5">
        <v>0.55150850737900003</v>
      </c>
      <c r="P261" s="5">
        <v>0.23993694077208</v>
      </c>
      <c r="Q261" s="5">
        <v>0.826284880955376</v>
      </c>
      <c r="R261" s="5">
        <v>-5.0181312003350499E-2</v>
      </c>
      <c r="S261" s="5">
        <v>1.12350211051536</v>
      </c>
      <c r="U261" s="2" t="s">
        <v>133</v>
      </c>
      <c r="V261" s="7">
        <v>1035</v>
      </c>
      <c r="W261" s="2" t="s">
        <v>107</v>
      </c>
      <c r="X261" s="2">
        <v>61.25</v>
      </c>
      <c r="Y261" s="2">
        <v>49.028749999999995</v>
      </c>
      <c r="Z261" s="2">
        <v>17.026387230780134</v>
      </c>
      <c r="AA261" s="2">
        <v>17.026387230780134</v>
      </c>
      <c r="AB261" s="2">
        <f t="shared" si="8"/>
        <v>2.3345839943124789</v>
      </c>
      <c r="AC261" s="2">
        <v>14.103700492421506</v>
      </c>
      <c r="AD261" s="5">
        <v>1.0515245161730418</v>
      </c>
    </row>
    <row r="262" spans="1:30" x14ac:dyDescent="0.2">
      <c r="A262" s="9" t="s">
        <v>98</v>
      </c>
      <c r="B262" s="6">
        <v>1470</v>
      </c>
      <c r="C262" s="16" t="s">
        <v>92</v>
      </c>
      <c r="D262" s="6">
        <v>210.5</v>
      </c>
      <c r="E262" s="17">
        <v>376.25</v>
      </c>
      <c r="F262" s="9">
        <v>3.7</v>
      </c>
      <c r="G262" s="5">
        <f t="shared" si="9"/>
        <v>4.34</v>
      </c>
      <c r="H262" s="9"/>
      <c r="I262" s="5">
        <v>12.801541666666665</v>
      </c>
      <c r="J262" s="5">
        <v>0.36144565399498502</v>
      </c>
      <c r="K262" s="5">
        <v>-0.58089994220533903</v>
      </c>
      <c r="L262" s="5">
        <v>1.32091141371554</v>
      </c>
      <c r="M262" s="5">
        <v>-1.50141377497258</v>
      </c>
      <c r="N262" s="5">
        <v>2.3112971011950498</v>
      </c>
      <c r="O262" s="5">
        <v>0.4633141232461</v>
      </c>
      <c r="P262" s="5">
        <v>0.17596778979993599</v>
      </c>
      <c r="Q262" s="5">
        <v>0.76359218721836697</v>
      </c>
      <c r="R262" s="5">
        <v>-0.10308892165241799</v>
      </c>
      <c r="S262" s="5">
        <v>1.0853138591197899</v>
      </c>
      <c r="U262" s="2" t="s">
        <v>128</v>
      </c>
      <c r="V262" s="7">
        <v>700</v>
      </c>
      <c r="W262" s="2" t="s">
        <v>107</v>
      </c>
      <c r="X262" s="2">
        <v>60</v>
      </c>
      <c r="Y262" s="2">
        <v>49.430599999999998</v>
      </c>
      <c r="Z262" s="2">
        <v>12.138135335168787</v>
      </c>
      <c r="AA262" s="2">
        <v>12.138135335168787</v>
      </c>
      <c r="AB262" s="2">
        <f t="shared" si="8"/>
        <v>0.18864141213909758</v>
      </c>
      <c r="AC262" s="2">
        <v>13.649587699787435</v>
      </c>
      <c r="AD262" s="5">
        <v>0.8521690002066844</v>
      </c>
    </row>
    <row r="263" spans="1:30" x14ac:dyDescent="0.2">
      <c r="A263" s="9" t="s">
        <v>93</v>
      </c>
      <c r="B263" s="6">
        <v>1470</v>
      </c>
      <c r="C263" s="16" t="s">
        <v>92</v>
      </c>
      <c r="D263" s="6">
        <v>281</v>
      </c>
      <c r="E263" s="17">
        <v>377.36</v>
      </c>
      <c r="F263" s="9">
        <v>3.82</v>
      </c>
      <c r="G263" s="5">
        <f t="shared" si="9"/>
        <v>4.46</v>
      </c>
      <c r="H263" s="9"/>
      <c r="I263" s="5">
        <v>12.653091999999999</v>
      </c>
      <c r="J263" s="5">
        <v>8.8001837048267403E-2</v>
      </c>
      <c r="K263" s="5">
        <v>-0.82576302553561598</v>
      </c>
      <c r="L263" s="5">
        <v>1.0084649827599499</v>
      </c>
      <c r="M263" s="5">
        <v>-1.7781758058481001</v>
      </c>
      <c r="N263" s="5">
        <v>1.9576851194615399</v>
      </c>
      <c r="O263" s="5">
        <v>0.29751071030440701</v>
      </c>
      <c r="P263" s="5">
        <v>3.1505337667050798E-2</v>
      </c>
      <c r="Q263" s="5">
        <v>0.56043450189352295</v>
      </c>
      <c r="R263" s="5">
        <v>-0.214235864175149</v>
      </c>
      <c r="S263" s="5">
        <v>0.80847359094836302</v>
      </c>
      <c r="U263" s="2" t="s">
        <v>117</v>
      </c>
      <c r="V263" s="7">
        <v>2400</v>
      </c>
      <c r="W263" s="2" t="s">
        <v>106</v>
      </c>
      <c r="X263" s="2">
        <v>34.5</v>
      </c>
      <c r="Y263" s="2">
        <v>49.674054274789327</v>
      </c>
      <c r="Z263" s="2">
        <v>12.446445715542456</v>
      </c>
      <c r="AA263" s="2">
        <v>12.446445715542456</v>
      </c>
      <c r="AB263" s="2">
        <f t="shared" si="8"/>
        <v>0.32398966912313831</v>
      </c>
      <c r="AC263" s="2">
        <v>13.869587699787434</v>
      </c>
      <c r="AD263" s="5">
        <v>0.94874900020668385</v>
      </c>
    </row>
    <row r="264" spans="1:30" x14ac:dyDescent="0.2">
      <c r="A264" s="9" t="s">
        <v>94</v>
      </c>
      <c r="B264" s="6">
        <v>700</v>
      </c>
      <c r="C264" s="16" t="s">
        <v>92</v>
      </c>
      <c r="D264" s="6">
        <v>358</v>
      </c>
      <c r="E264" s="17">
        <v>377.54</v>
      </c>
      <c r="F264" s="9">
        <v>3.62</v>
      </c>
      <c r="G264" s="5">
        <f t="shared" si="9"/>
        <v>4.26</v>
      </c>
      <c r="H264" s="9"/>
      <c r="I264" s="5">
        <v>12.634217142857151</v>
      </c>
      <c r="J264" s="5">
        <v>-6.4246129922294103E-3</v>
      </c>
      <c r="K264" s="5">
        <v>-0.99416837771809496</v>
      </c>
      <c r="L264" s="5">
        <v>0.93536474180815099</v>
      </c>
      <c r="M264" s="5">
        <v>-1.9588750891864399</v>
      </c>
      <c r="N264" s="5">
        <v>1.8599034748465799</v>
      </c>
      <c r="O264" s="5">
        <v>0.28866333579334702</v>
      </c>
      <c r="P264" s="5">
        <v>2.81169626548253E-2</v>
      </c>
      <c r="Q264" s="5">
        <v>0.56191572684303104</v>
      </c>
      <c r="R264" s="5">
        <v>-0.225227305684951</v>
      </c>
      <c r="S264" s="5">
        <v>0.81304116623346101</v>
      </c>
      <c r="U264" s="2" t="s">
        <v>117</v>
      </c>
      <c r="V264" s="7">
        <v>2400</v>
      </c>
      <c r="W264" s="2" t="s">
        <v>106</v>
      </c>
      <c r="X264" s="2">
        <v>35.5</v>
      </c>
      <c r="Y264" s="2">
        <v>50.045290863867542</v>
      </c>
      <c r="Z264" s="2">
        <v>15.136970217445793</v>
      </c>
      <c r="AA264" s="2">
        <v>15.136970217445793</v>
      </c>
      <c r="AB264" s="2">
        <f t="shared" si="8"/>
        <v>1.5051299254587036</v>
      </c>
      <c r="AC264" s="2">
        <v>14.374576295951968</v>
      </c>
      <c r="AD264" s="5">
        <v>1.1704389939229145</v>
      </c>
    </row>
    <row r="265" spans="1:30" x14ac:dyDescent="0.2">
      <c r="A265" s="9" t="s">
        <v>95</v>
      </c>
      <c r="B265" s="6">
        <v>2726</v>
      </c>
      <c r="C265" s="16" t="s">
        <v>96</v>
      </c>
      <c r="D265" s="6">
        <v>269.5</v>
      </c>
      <c r="E265" s="17">
        <v>378.24</v>
      </c>
      <c r="F265" s="9">
        <v>3.76</v>
      </c>
      <c r="G265" s="5">
        <f t="shared" si="9"/>
        <v>4.3999999999999995</v>
      </c>
      <c r="H265" s="9"/>
      <c r="I265" s="5">
        <v>12.849</v>
      </c>
      <c r="J265" s="5">
        <v>0.36055437356262399</v>
      </c>
      <c r="K265" s="5">
        <v>-0.54569996615573102</v>
      </c>
      <c r="L265" s="5">
        <v>1.3141822874831199</v>
      </c>
      <c r="M265" s="5">
        <v>-1.5305814240981399</v>
      </c>
      <c r="N265" s="5">
        <v>2.2332347593852102</v>
      </c>
      <c r="O265" s="5">
        <v>0.44522053317855997</v>
      </c>
      <c r="P265" s="5">
        <v>0.17901904527305301</v>
      </c>
      <c r="Q265" s="5">
        <v>0.70835965243961996</v>
      </c>
      <c r="R265" s="5">
        <v>-0.107623564952326</v>
      </c>
      <c r="S265" s="5">
        <v>0.97009325186596596</v>
      </c>
      <c r="U265" s="2" t="s">
        <v>125</v>
      </c>
      <c r="V265" s="7">
        <v>1470</v>
      </c>
      <c r="W265" s="2" t="s">
        <v>107</v>
      </c>
      <c r="X265" s="2">
        <v>57.5</v>
      </c>
      <c r="Y265" s="2">
        <v>50.40625</v>
      </c>
      <c r="Z265" s="2">
        <v>12.6</v>
      </c>
      <c r="AA265" s="2">
        <v>12.6</v>
      </c>
      <c r="AB265" s="2">
        <f t="shared" si="8"/>
        <v>0.39139999999999997</v>
      </c>
      <c r="AC265" s="2">
        <v>15.482715603111988</v>
      </c>
      <c r="AD265" s="5">
        <v>1.6569121497661632</v>
      </c>
    </row>
    <row r="266" spans="1:30" x14ac:dyDescent="0.2">
      <c r="A266" s="9" t="s">
        <v>95</v>
      </c>
      <c r="B266" s="6">
        <v>2726</v>
      </c>
      <c r="C266" s="16" t="s">
        <v>96</v>
      </c>
      <c r="D266" s="6">
        <v>271.5</v>
      </c>
      <c r="E266" s="17">
        <v>381.05</v>
      </c>
      <c r="F266" s="9">
        <v>3.59</v>
      </c>
      <c r="G266" s="5">
        <f t="shared" si="9"/>
        <v>4.2299999999999995</v>
      </c>
      <c r="H266" s="9"/>
      <c r="I266" s="5">
        <v>12.849</v>
      </c>
      <c r="J266" s="5">
        <v>0.449208589127577</v>
      </c>
      <c r="K266" s="5">
        <v>-0.40613421125382698</v>
      </c>
      <c r="L266" s="5">
        <v>1.37795166008576</v>
      </c>
      <c r="M266" s="5">
        <v>-1.4235495785288801</v>
      </c>
      <c r="N266" s="5">
        <v>2.1831516851575099</v>
      </c>
      <c r="O266" s="5">
        <v>0.47544548425340399</v>
      </c>
      <c r="P266" s="5">
        <v>0.22110119550475399</v>
      </c>
      <c r="Q266" s="5">
        <v>0.72311248864466804</v>
      </c>
      <c r="R266" s="5">
        <v>-7.5344382251110606E-2</v>
      </c>
      <c r="S266" s="5">
        <v>0.96437275819396695</v>
      </c>
      <c r="U266" s="2" t="s">
        <v>120</v>
      </c>
      <c r="V266" s="7">
        <v>1051</v>
      </c>
      <c r="W266" s="2" t="s">
        <v>112</v>
      </c>
      <c r="X266" s="2">
        <v>19.5</v>
      </c>
      <c r="Y266" s="2">
        <v>52.105457909343201</v>
      </c>
      <c r="Z266" s="2">
        <v>25.391337937146503</v>
      </c>
      <c r="AA266" s="2">
        <v>19.551330211602806</v>
      </c>
      <c r="AB266" s="2">
        <f t="shared" si="8"/>
        <v>3.4430339628936322</v>
      </c>
      <c r="AC266" s="2">
        <v>15.434210352444989</v>
      </c>
      <c r="AD266" s="2">
        <v>1.6356183447233503</v>
      </c>
    </row>
    <row r="267" spans="1:30" x14ac:dyDescent="0.2">
      <c r="A267" s="9" t="s">
        <v>98</v>
      </c>
      <c r="B267" s="6">
        <v>1470</v>
      </c>
      <c r="C267" s="16" t="s">
        <v>92</v>
      </c>
      <c r="D267" s="6">
        <v>212.5</v>
      </c>
      <c r="E267" s="17">
        <v>381.57</v>
      </c>
      <c r="F267" s="9">
        <v>3.88</v>
      </c>
      <c r="G267" s="5">
        <f t="shared" si="9"/>
        <v>4.5199999999999996</v>
      </c>
      <c r="H267" s="9"/>
      <c r="I267" s="5">
        <v>12.689540000000052</v>
      </c>
      <c r="J267" s="5">
        <v>0.460926244388697</v>
      </c>
      <c r="K267" s="5">
        <v>-0.41098348504051002</v>
      </c>
      <c r="L267" s="5">
        <v>1.3957332699504501</v>
      </c>
      <c r="M267" s="5">
        <v>-1.45415849431961</v>
      </c>
      <c r="N267" s="5">
        <v>2.22174097888337</v>
      </c>
      <c r="O267" s="5">
        <v>0.478288216341136</v>
      </c>
      <c r="P267" s="5">
        <v>0.22584362908028999</v>
      </c>
      <c r="Q267" s="5">
        <v>0.73801619803756802</v>
      </c>
      <c r="R267" s="5">
        <v>-4.9707002232403499E-2</v>
      </c>
      <c r="S267" s="5">
        <v>0.99706842693112996</v>
      </c>
      <c r="U267" s="2" t="s">
        <v>122</v>
      </c>
      <c r="V267" s="7">
        <v>1031</v>
      </c>
      <c r="W267" s="2" t="s">
        <v>106</v>
      </c>
      <c r="X267" s="2">
        <v>40.5</v>
      </c>
      <c r="Y267" s="2">
        <v>52.147058823529413</v>
      </c>
      <c r="Z267" s="2">
        <v>17.678831870968878</v>
      </c>
      <c r="AA267" s="2">
        <v>17.678831870968878</v>
      </c>
      <c r="AB267" s="2">
        <f t="shared" si="8"/>
        <v>2.6210071913553374</v>
      </c>
      <c r="AC267" s="2">
        <v>17.579955090113138</v>
      </c>
      <c r="AD267" s="2">
        <v>2.5776002845596677</v>
      </c>
    </row>
    <row r="268" spans="1:30" x14ac:dyDescent="0.2">
      <c r="A268" s="9" t="s">
        <v>94</v>
      </c>
      <c r="B268" s="6">
        <v>700</v>
      </c>
      <c r="C268" s="16" t="s">
        <v>92</v>
      </c>
      <c r="D268" s="6">
        <v>364.5</v>
      </c>
      <c r="E268" s="17">
        <v>382.23</v>
      </c>
      <c r="F268" s="9">
        <v>3.59</v>
      </c>
      <c r="G268" s="5">
        <f t="shared" si="9"/>
        <v>4.2299999999999995</v>
      </c>
      <c r="H268" s="9"/>
      <c r="I268" s="5">
        <v>12.416179999999846</v>
      </c>
      <c r="J268" s="5">
        <v>0.45526776340853697</v>
      </c>
      <c r="K268" s="5">
        <v>-0.50169693674381299</v>
      </c>
      <c r="L268" s="5">
        <v>1.3365175424617599</v>
      </c>
      <c r="M268" s="5">
        <v>-1.4383488892296801</v>
      </c>
      <c r="N268" s="5">
        <v>2.2094643149554001</v>
      </c>
      <c r="O268" s="5">
        <v>0.48848567525613801</v>
      </c>
      <c r="P268" s="5">
        <v>0.210214974326767</v>
      </c>
      <c r="Q268" s="5">
        <v>0.75581766338747802</v>
      </c>
      <c r="R268" s="5">
        <v>-2.9545005510896599E-2</v>
      </c>
      <c r="S268" s="5">
        <v>0.99058847030907304</v>
      </c>
      <c r="U268" s="2" t="s">
        <v>128</v>
      </c>
      <c r="V268" s="7">
        <v>700</v>
      </c>
      <c r="W268" s="2" t="s">
        <v>107</v>
      </c>
      <c r="X268" s="2">
        <v>67</v>
      </c>
      <c r="Y268" s="2">
        <v>54.802399999999999</v>
      </c>
      <c r="Z268" s="2">
        <v>12.203919462207462</v>
      </c>
      <c r="AA268" s="2">
        <v>12.203919462207462</v>
      </c>
      <c r="AB268" s="2">
        <f t="shared" si="8"/>
        <v>0.21752064390907666</v>
      </c>
      <c r="AC268" s="2">
        <v>20.673526062029513</v>
      </c>
      <c r="AD268" s="2">
        <v>3.9356779412309573</v>
      </c>
    </row>
    <row r="269" spans="1:30" x14ac:dyDescent="0.2">
      <c r="A269" s="9" t="s">
        <v>101</v>
      </c>
      <c r="B269" s="6">
        <v>2726</v>
      </c>
      <c r="C269" s="16" t="s">
        <v>96</v>
      </c>
      <c r="D269" s="6">
        <v>273.5</v>
      </c>
      <c r="E269" s="17">
        <v>383.86</v>
      </c>
      <c r="F269" s="9">
        <v>3.57</v>
      </c>
      <c r="G269" s="5">
        <f t="shared" si="9"/>
        <v>4.21</v>
      </c>
      <c r="H269" s="9"/>
      <c r="I269" s="5">
        <v>11.71</v>
      </c>
      <c r="J269" s="5">
        <v>0.40790986048371902</v>
      </c>
      <c r="K269" s="5">
        <v>-0.55917812864170902</v>
      </c>
      <c r="L269" s="5">
        <v>1.3147610999352899</v>
      </c>
      <c r="M269" s="5">
        <v>-1.46247916680017</v>
      </c>
      <c r="N269" s="5">
        <v>2.20494491774339</v>
      </c>
      <c r="O269" s="5">
        <v>0.37411819860906198</v>
      </c>
      <c r="P269" s="5">
        <v>5.7101437980610403E-2</v>
      </c>
      <c r="Q269" s="5">
        <v>0.648267937448328</v>
      </c>
      <c r="R269" s="5">
        <v>-0.23565002928225801</v>
      </c>
      <c r="S269" s="5">
        <v>0.91743248256826004</v>
      </c>
      <c r="U269" s="2" t="s">
        <v>136</v>
      </c>
      <c r="V269" s="7">
        <v>1640</v>
      </c>
      <c r="W269" s="2" t="s">
        <v>106</v>
      </c>
      <c r="X269" s="2">
        <v>16.5</v>
      </c>
      <c r="Y269" s="2">
        <v>59.27058823529412</v>
      </c>
      <c r="Z269" s="2">
        <v>25.865693905786561</v>
      </c>
      <c r="AA269" s="2">
        <v>25.865693905786561</v>
      </c>
      <c r="AB269" s="2">
        <f t="shared" si="8"/>
        <v>6.2150396246403004</v>
      </c>
      <c r="AC269" s="2">
        <v>19.985680741373695</v>
      </c>
      <c r="AD269" s="2">
        <v>3.6337138454630518</v>
      </c>
    </row>
    <row r="270" spans="1:30" x14ac:dyDescent="0.2">
      <c r="A270" s="9" t="s">
        <v>94</v>
      </c>
      <c r="B270" s="6">
        <v>700</v>
      </c>
      <c r="C270" s="16" t="s">
        <v>92</v>
      </c>
      <c r="D270" s="6">
        <v>368</v>
      </c>
      <c r="E270" s="17">
        <v>384.76</v>
      </c>
      <c r="F270" s="9">
        <v>3.63</v>
      </c>
      <c r="G270" s="5">
        <f t="shared" si="9"/>
        <v>4.2699999999999996</v>
      </c>
      <c r="H270" s="9"/>
      <c r="I270" s="5">
        <v>11.816306666666664</v>
      </c>
      <c r="J270" s="5">
        <v>0.45259924142892499</v>
      </c>
      <c r="K270" s="5">
        <v>-0.48311630800139099</v>
      </c>
      <c r="L270" s="5">
        <v>1.42656483117682</v>
      </c>
      <c r="M270" s="5">
        <v>-1.45766443817985</v>
      </c>
      <c r="N270" s="5">
        <v>2.3760610274639999</v>
      </c>
      <c r="O270" s="5">
        <v>0.334139464524635</v>
      </c>
      <c r="P270" s="5">
        <v>-4.6854305997710302E-2</v>
      </c>
      <c r="Q270" s="5">
        <v>0.667016540823127</v>
      </c>
      <c r="R270" s="5">
        <v>-0.377359317429241</v>
      </c>
      <c r="S270" s="5">
        <v>0.95911948883988696</v>
      </c>
      <c r="U270" s="2" t="s">
        <v>136</v>
      </c>
      <c r="V270" s="7">
        <v>1640</v>
      </c>
      <c r="W270" s="2" t="s">
        <v>106</v>
      </c>
      <c r="X270" s="2">
        <v>17.5</v>
      </c>
      <c r="Y270" s="2">
        <v>63.192156862745101</v>
      </c>
      <c r="Z270" s="2">
        <v>28.067854859581853</v>
      </c>
      <c r="AA270" s="2">
        <v>28.067854859581853</v>
      </c>
      <c r="AB270" s="2">
        <f t="shared" si="8"/>
        <v>7.1817882833564335</v>
      </c>
      <c r="AC270" s="2">
        <v>19.18991436717992</v>
      </c>
      <c r="AD270" s="2">
        <v>3.2843724071919853</v>
      </c>
    </row>
    <row r="271" spans="1:30" x14ac:dyDescent="0.2">
      <c r="A271" s="9" t="s">
        <v>94</v>
      </c>
      <c r="B271" s="6">
        <v>700</v>
      </c>
      <c r="C271" s="16" t="s">
        <v>92</v>
      </c>
      <c r="D271" s="6">
        <v>370.5</v>
      </c>
      <c r="E271" s="17">
        <v>386.57</v>
      </c>
      <c r="F271" s="9">
        <v>3.57</v>
      </c>
      <c r="G271" s="5">
        <f t="shared" si="9"/>
        <v>4.21</v>
      </c>
      <c r="H271" s="9"/>
      <c r="I271" s="5">
        <v>12.621200000000002</v>
      </c>
      <c r="J271" s="5">
        <v>0.47985993178113701</v>
      </c>
      <c r="K271" s="5">
        <v>-0.46857631942573602</v>
      </c>
      <c r="L271" s="5">
        <v>1.48401215933474</v>
      </c>
      <c r="M271" s="5">
        <v>-1.4163723230060901</v>
      </c>
      <c r="N271" s="5">
        <v>2.4046763787745702</v>
      </c>
      <c r="O271" s="5">
        <v>0.35211892529620997</v>
      </c>
      <c r="P271" s="5">
        <v>-5.9711740451141998E-2</v>
      </c>
      <c r="Q271" s="5">
        <v>0.70438374247108304</v>
      </c>
      <c r="R271" s="5">
        <v>-0.39306401059882201</v>
      </c>
      <c r="S271" s="5">
        <v>0.97864638012633398</v>
      </c>
      <c r="U271" s="2" t="s">
        <v>137</v>
      </c>
      <c r="V271" s="7">
        <v>800</v>
      </c>
      <c r="W271" s="2" t="s">
        <v>138</v>
      </c>
      <c r="X271" s="2">
        <v>3.5</v>
      </c>
      <c r="Y271" s="2">
        <v>63.994400373308451</v>
      </c>
      <c r="Z271" s="2">
        <v>16.112103608323718</v>
      </c>
      <c r="AA271" s="2">
        <v>16.112103608323718</v>
      </c>
      <c r="AB271" s="2">
        <f t="shared" si="8"/>
        <v>1.9332134840541126</v>
      </c>
      <c r="AC271" s="2">
        <v>19.320930474738425</v>
      </c>
      <c r="AD271" s="2">
        <v>3.3418884784101683</v>
      </c>
    </row>
    <row r="272" spans="1:30" x14ac:dyDescent="0.2">
      <c r="A272" s="9" t="s">
        <v>101</v>
      </c>
      <c r="B272" s="6">
        <v>2726</v>
      </c>
      <c r="C272" s="16" t="s">
        <v>96</v>
      </c>
      <c r="D272" s="6">
        <v>275.5</v>
      </c>
      <c r="E272" s="17">
        <v>386.66</v>
      </c>
      <c r="F272" s="9">
        <v>3.72</v>
      </c>
      <c r="G272" s="5">
        <f t="shared" si="9"/>
        <v>4.3600000000000003</v>
      </c>
      <c r="H272" s="9"/>
      <c r="I272" s="5">
        <v>12.621200000000002</v>
      </c>
      <c r="J272" s="5">
        <v>0.77375099472881803</v>
      </c>
      <c r="K272" s="5">
        <v>-0.253861695945097</v>
      </c>
      <c r="L272" s="5">
        <v>1.5512964886110101</v>
      </c>
      <c r="M272" s="5">
        <v>-0.92386350958154895</v>
      </c>
      <c r="N272" s="5">
        <v>2.3150166592072301</v>
      </c>
      <c r="O272" s="5">
        <v>0.32888161144269701</v>
      </c>
      <c r="P272" s="5">
        <v>-1.4437513160705099E-2</v>
      </c>
      <c r="Q272" s="5">
        <v>0.73174526481831803</v>
      </c>
      <c r="R272" s="5">
        <v>-0.36353441729146801</v>
      </c>
      <c r="S272" s="5">
        <v>1.00404180876779</v>
      </c>
      <c r="U272" s="2" t="s">
        <v>125</v>
      </c>
      <c r="V272" s="7">
        <v>1470</v>
      </c>
      <c r="W272" s="2" t="s">
        <v>107</v>
      </c>
      <c r="X272" s="2">
        <v>83.5</v>
      </c>
      <c r="Y272" s="2">
        <v>70.933250000000001</v>
      </c>
      <c r="Z272" s="2">
        <v>13.7</v>
      </c>
      <c r="AA272" s="2">
        <v>13.7</v>
      </c>
      <c r="AB272" s="2">
        <f t="shared" si="8"/>
        <v>0.87429999999999986</v>
      </c>
      <c r="AC272" s="2">
        <v>16.272991693581112</v>
      </c>
      <c r="AD272" s="2">
        <v>2.0038433534821083</v>
      </c>
    </row>
    <row r="273" spans="1:30" x14ac:dyDescent="0.2">
      <c r="A273" s="9" t="s">
        <v>91</v>
      </c>
      <c r="B273" s="6">
        <v>765</v>
      </c>
      <c r="C273" s="16" t="s">
        <v>92</v>
      </c>
      <c r="D273" s="6">
        <v>583</v>
      </c>
      <c r="E273" s="17">
        <v>386.8</v>
      </c>
      <c r="F273" s="9">
        <v>3.67</v>
      </c>
      <c r="G273" s="5">
        <f t="shared" si="9"/>
        <v>4.3099999999999996</v>
      </c>
      <c r="H273" s="9"/>
      <c r="I273" s="5">
        <v>12.621200000000002</v>
      </c>
      <c r="J273" s="5">
        <v>0.53885224149919997</v>
      </c>
      <c r="K273" s="5">
        <v>-0.396431426801304</v>
      </c>
      <c r="L273" s="5">
        <v>1.4923290448284501</v>
      </c>
      <c r="M273" s="5">
        <v>-1.3164835026292401</v>
      </c>
      <c r="N273" s="5">
        <v>2.3976803506801398</v>
      </c>
      <c r="O273" s="5">
        <v>0.33058975117686101</v>
      </c>
      <c r="P273" s="5">
        <v>-3.3441501663894202E-2</v>
      </c>
      <c r="Q273" s="5">
        <v>0.65530381927215098</v>
      </c>
      <c r="R273" s="5">
        <v>-0.354069898710344</v>
      </c>
      <c r="S273" s="5">
        <v>0.93679862425927696</v>
      </c>
      <c r="U273" s="2" t="s">
        <v>125</v>
      </c>
      <c r="V273" s="7">
        <v>1470</v>
      </c>
      <c r="W273" s="2" t="s">
        <v>108</v>
      </c>
      <c r="X273" s="2">
        <v>83.5</v>
      </c>
      <c r="Y273" s="2">
        <v>70.933250000000001</v>
      </c>
      <c r="Z273" s="2">
        <v>16.7</v>
      </c>
      <c r="AA273" s="2">
        <v>12.859</v>
      </c>
      <c r="AB273" s="2">
        <f t="shared" si="8"/>
        <v>0.50510100000000069</v>
      </c>
      <c r="AC273" s="2">
        <v>13.24376956062496</v>
      </c>
      <c r="AD273" s="2">
        <v>0.67401483711435795</v>
      </c>
    </row>
    <row r="274" spans="1:30" x14ac:dyDescent="0.2">
      <c r="A274" s="9" t="s">
        <v>98</v>
      </c>
      <c r="B274" s="6">
        <v>1470</v>
      </c>
      <c r="C274" s="16" t="s">
        <v>92</v>
      </c>
      <c r="D274" s="6">
        <v>214.5</v>
      </c>
      <c r="E274" s="17">
        <v>386.89</v>
      </c>
      <c r="F274" s="9">
        <v>3.74</v>
      </c>
      <c r="G274" s="5">
        <f t="shared" si="9"/>
        <v>4.38</v>
      </c>
      <c r="H274" s="9"/>
      <c r="I274" s="5">
        <v>12.621200000000002</v>
      </c>
      <c r="J274" s="5">
        <v>0.14668493253079301</v>
      </c>
      <c r="K274" s="5">
        <v>-0.83282917931157596</v>
      </c>
      <c r="L274" s="5">
        <v>1.1172148489999201</v>
      </c>
      <c r="M274" s="5">
        <v>-1.75328130905568</v>
      </c>
      <c r="N274" s="5">
        <v>2.0774197553516398</v>
      </c>
      <c r="O274" s="5">
        <v>0.29131126312163802</v>
      </c>
      <c r="P274" s="5">
        <v>1.07720880932021E-2</v>
      </c>
      <c r="Q274" s="5">
        <v>0.58373370850869999</v>
      </c>
      <c r="R274" s="5">
        <v>-0.27853922262446101</v>
      </c>
      <c r="S274" s="5">
        <v>0.86589461978036697</v>
      </c>
      <c r="U274" s="2" t="s">
        <v>125</v>
      </c>
      <c r="V274" s="7">
        <v>1470</v>
      </c>
      <c r="W274" s="2" t="s">
        <v>108</v>
      </c>
      <c r="X274" s="2">
        <v>85.5</v>
      </c>
      <c r="Y274" s="2">
        <v>72.512250000000009</v>
      </c>
      <c r="Z274" s="2">
        <v>13.8</v>
      </c>
      <c r="AA274" s="2">
        <v>10.626000000000001</v>
      </c>
      <c r="AB274" s="2">
        <f t="shared" si="8"/>
        <v>-0.475185999999999</v>
      </c>
      <c r="AC274" s="2">
        <v>12.375669106840773</v>
      </c>
      <c r="AD274" s="2">
        <v>0.29291873790309975</v>
      </c>
    </row>
    <row r="275" spans="1:30" x14ac:dyDescent="0.2">
      <c r="A275" s="9" t="s">
        <v>94</v>
      </c>
      <c r="B275" s="6">
        <v>700</v>
      </c>
      <c r="C275" s="16" t="s">
        <v>92</v>
      </c>
      <c r="D275" s="6">
        <v>372.5</v>
      </c>
      <c r="E275" s="17">
        <v>388.01</v>
      </c>
      <c r="F275" s="9">
        <v>3.41</v>
      </c>
      <c r="G275" s="5">
        <f t="shared" si="9"/>
        <v>4.05</v>
      </c>
      <c r="H275" s="9"/>
      <c r="I275" s="5">
        <v>12.621200000000002</v>
      </c>
      <c r="J275" s="5">
        <v>8.2993900558924402E-2</v>
      </c>
      <c r="K275" s="5">
        <v>-0.86535809231507499</v>
      </c>
      <c r="L275" s="5">
        <v>0.940810271915408</v>
      </c>
      <c r="M275" s="5">
        <v>-1.88743611496928</v>
      </c>
      <c r="N275" s="5">
        <v>1.8469903867459101</v>
      </c>
      <c r="O275" s="5">
        <v>0.29143886436904998</v>
      </c>
      <c r="P275" s="5">
        <v>3.0805519495764998E-2</v>
      </c>
      <c r="Q275" s="5">
        <v>0.57990982880278796</v>
      </c>
      <c r="R275" s="5">
        <v>-0.25978050678994202</v>
      </c>
      <c r="S275" s="5">
        <v>0.87074532180458197</v>
      </c>
      <c r="U275" s="2" t="s">
        <v>135</v>
      </c>
      <c r="V275" s="7">
        <v>1470</v>
      </c>
      <c r="W275" s="2" t="s">
        <v>107</v>
      </c>
      <c r="X275" s="2">
        <v>58.5</v>
      </c>
      <c r="Y275" s="2">
        <v>73.192750000000004</v>
      </c>
      <c r="Z275" s="2">
        <v>12.921744194801079</v>
      </c>
      <c r="AA275" s="2">
        <v>12.921744194801079</v>
      </c>
      <c r="AB275" s="2">
        <f t="shared" si="8"/>
        <v>0.53264570151767376</v>
      </c>
      <c r="AC275" s="2">
        <v>12.355212253412848</v>
      </c>
      <c r="AD275" s="2">
        <v>0.28393817924824027</v>
      </c>
    </row>
    <row r="276" spans="1:30" x14ac:dyDescent="0.2">
      <c r="A276" s="9" t="s">
        <v>91</v>
      </c>
      <c r="B276" s="6">
        <v>765</v>
      </c>
      <c r="C276" s="16" t="s">
        <v>92</v>
      </c>
      <c r="D276" s="6">
        <v>585</v>
      </c>
      <c r="E276" s="17">
        <v>389.12</v>
      </c>
      <c r="F276" s="9">
        <v>3.65</v>
      </c>
      <c r="G276" s="5">
        <f t="shared" si="9"/>
        <v>4.29</v>
      </c>
      <c r="H276" s="9"/>
      <c r="I276" s="5">
        <v>12.752817777777777</v>
      </c>
      <c r="J276" s="5">
        <v>-1.6509546582395899E-2</v>
      </c>
      <c r="K276" s="5">
        <v>-0.97721970033432404</v>
      </c>
      <c r="L276" s="5">
        <v>0.95518698374889199</v>
      </c>
      <c r="M276" s="5">
        <v>-1.8629187552154101</v>
      </c>
      <c r="N276" s="5">
        <v>1.8742498909393699</v>
      </c>
      <c r="O276" s="5">
        <v>0.128092741086129</v>
      </c>
      <c r="P276" s="5">
        <v>-0.16548241638542199</v>
      </c>
      <c r="Q276" s="5">
        <v>0.39939638151634399</v>
      </c>
      <c r="R276" s="5">
        <v>-0.42053905682635001</v>
      </c>
      <c r="S276" s="5">
        <v>0.69908808284198398</v>
      </c>
      <c r="U276" s="2" t="s">
        <v>135</v>
      </c>
      <c r="V276" s="7">
        <v>1470</v>
      </c>
      <c r="W276" s="2" t="s">
        <v>107</v>
      </c>
      <c r="X276" s="2">
        <v>59.5</v>
      </c>
      <c r="Y276" s="2">
        <v>74.098249999999993</v>
      </c>
      <c r="Z276" s="2">
        <v>11.771601339402784</v>
      </c>
      <c r="AA276" s="2">
        <v>11.771601339402784</v>
      </c>
      <c r="AB276" s="2">
        <f t="shared" si="8"/>
        <v>2.7732987997822534E-2</v>
      </c>
      <c r="AC276" s="2">
        <v>12.603412253412847</v>
      </c>
      <c r="AD276" s="2">
        <v>0.39289797924824033</v>
      </c>
    </row>
    <row r="277" spans="1:30" x14ac:dyDescent="0.2">
      <c r="A277" s="9" t="s">
        <v>94</v>
      </c>
      <c r="B277" s="6">
        <v>700</v>
      </c>
      <c r="C277" s="16" t="s">
        <v>92</v>
      </c>
      <c r="D277" s="6">
        <v>374.5</v>
      </c>
      <c r="E277" s="17">
        <v>389.46</v>
      </c>
      <c r="F277" s="9">
        <v>3.17</v>
      </c>
      <c r="G277" s="5">
        <f t="shared" si="9"/>
        <v>3.81</v>
      </c>
      <c r="H277" s="9"/>
      <c r="I277" s="5">
        <v>12.83887555555555</v>
      </c>
      <c r="J277" s="5">
        <v>-4.6705577373265E-2</v>
      </c>
      <c r="K277" s="5">
        <v>-1.11946516443193</v>
      </c>
      <c r="L277" s="5">
        <v>0.83252294124347503</v>
      </c>
      <c r="M277" s="5">
        <v>-1.9645620985350001</v>
      </c>
      <c r="N277" s="5">
        <v>1.922459421308</v>
      </c>
      <c r="O277" s="5">
        <v>5.7349081017497E-2</v>
      </c>
      <c r="P277" s="5">
        <v>-0.219656129327958</v>
      </c>
      <c r="Q277" s="5">
        <v>0.30564515960373601</v>
      </c>
      <c r="R277" s="5">
        <v>-0.46345335851605302</v>
      </c>
      <c r="S277" s="5">
        <v>0.56651036137547395</v>
      </c>
      <c r="U277" s="2" t="s">
        <v>137</v>
      </c>
      <c r="V277" s="7">
        <v>800</v>
      </c>
      <c r="W277" s="2" t="s">
        <v>138</v>
      </c>
      <c r="X277" s="2">
        <v>6.5</v>
      </c>
      <c r="Y277" s="2">
        <v>75.132013201320134</v>
      </c>
      <c r="Z277" s="2">
        <v>13.597715732860371</v>
      </c>
      <c r="AA277" s="2">
        <v>13.597715732860371</v>
      </c>
      <c r="AB277" s="2">
        <f t="shared" si="8"/>
        <v>0.82939720672570338</v>
      </c>
      <c r="AC277" s="2">
        <v>13.744247622446167</v>
      </c>
      <c r="AD277" s="2">
        <v>0.89372470625386757</v>
      </c>
    </row>
    <row r="278" spans="1:30" x14ac:dyDescent="0.2">
      <c r="A278" s="9" t="s">
        <v>101</v>
      </c>
      <c r="B278" s="6">
        <v>2726</v>
      </c>
      <c r="C278" s="16" t="s">
        <v>96</v>
      </c>
      <c r="D278" s="6">
        <v>277.5</v>
      </c>
      <c r="E278" s="17">
        <v>389.47</v>
      </c>
      <c r="F278" s="9">
        <v>3.76</v>
      </c>
      <c r="G278" s="5">
        <f t="shared" si="9"/>
        <v>4.3999999999999995</v>
      </c>
      <c r="H278" s="9"/>
      <c r="I278" s="5">
        <v>12.841406666666675</v>
      </c>
      <c r="J278" s="5">
        <v>0.19242951306248501</v>
      </c>
      <c r="K278" s="5">
        <v>-0.74309189730204295</v>
      </c>
      <c r="L278" s="5">
        <v>1.1706488746857</v>
      </c>
      <c r="M278" s="5">
        <v>-1.7169554884115601</v>
      </c>
      <c r="N278" s="5">
        <v>2.0731761695594799</v>
      </c>
      <c r="O278" s="5">
        <v>-1.0963726787625701E-2</v>
      </c>
      <c r="P278" s="5">
        <v>-0.28786954095271</v>
      </c>
      <c r="Q278" s="5">
        <v>0.26532859340776299</v>
      </c>
      <c r="R278" s="5">
        <v>-0.58001852667526799</v>
      </c>
      <c r="S278" s="5">
        <v>0.52000235998849698</v>
      </c>
      <c r="U278" s="2" t="s">
        <v>125</v>
      </c>
      <c r="V278" s="7">
        <v>1470</v>
      </c>
      <c r="W278" s="2" t="s">
        <v>107</v>
      </c>
      <c r="X278" s="2">
        <v>89.5</v>
      </c>
      <c r="Y278" s="2">
        <v>75.67025000000001</v>
      </c>
      <c r="Z278" s="2">
        <v>14.1</v>
      </c>
      <c r="AA278" s="2">
        <v>14.1</v>
      </c>
      <c r="AB278" s="2">
        <f t="shared" si="8"/>
        <v>1.0499000000000001</v>
      </c>
      <c r="AC278" s="2">
        <v>13.622217725301738</v>
      </c>
      <c r="AD278" s="2">
        <v>0.84015358140746343</v>
      </c>
    </row>
    <row r="279" spans="1:30" x14ac:dyDescent="0.2">
      <c r="A279" s="9" t="s">
        <v>97</v>
      </c>
      <c r="B279" s="6">
        <v>1400</v>
      </c>
      <c r="C279" s="16" t="s">
        <v>92</v>
      </c>
      <c r="D279" s="6">
        <v>416.75</v>
      </c>
      <c r="E279" s="17">
        <v>390.2</v>
      </c>
      <c r="F279" s="9">
        <v>3.51</v>
      </c>
      <c r="G279" s="5">
        <f t="shared" si="9"/>
        <v>4.1499999999999995</v>
      </c>
      <c r="H279" s="9"/>
      <c r="I279" s="5">
        <v>13.0768</v>
      </c>
      <c r="J279" s="5">
        <v>0.25702629968805002</v>
      </c>
      <c r="K279" s="5">
        <v>-0.65341378745394896</v>
      </c>
      <c r="L279" s="5">
        <v>1.2674465776203601</v>
      </c>
      <c r="M279" s="5">
        <v>-1.59937114499511</v>
      </c>
      <c r="N279" s="5">
        <v>2.1877080753635698</v>
      </c>
      <c r="O279" s="5">
        <v>-3.0050380730021E-2</v>
      </c>
      <c r="P279" s="5">
        <v>-0.30269200817771202</v>
      </c>
      <c r="Q279" s="5">
        <v>0.214922400785068</v>
      </c>
      <c r="R279" s="5">
        <v>-0.62216202810103205</v>
      </c>
      <c r="S279" s="5">
        <v>0.49759326265944798</v>
      </c>
      <c r="U279" s="2" t="s">
        <v>137</v>
      </c>
      <c r="V279" s="7">
        <v>800</v>
      </c>
      <c r="W279" s="2" t="s">
        <v>138</v>
      </c>
      <c r="X279" s="2">
        <v>7.5</v>
      </c>
      <c r="Y279" s="2">
        <v>77.882288228822887</v>
      </c>
      <c r="Z279" s="2">
        <v>16.330176845166601</v>
      </c>
      <c r="AA279" s="2">
        <v>16.330176845166601</v>
      </c>
      <c r="AB279" s="2">
        <f t="shared" si="8"/>
        <v>2.0289476350281381</v>
      </c>
      <c r="AC279" s="2">
        <v>13.670297457421182</v>
      </c>
      <c r="AD279" s="2">
        <v>0.86126058380789861</v>
      </c>
    </row>
    <row r="280" spans="1:30" x14ac:dyDescent="0.2">
      <c r="A280" s="9" t="s">
        <v>98</v>
      </c>
      <c r="B280" s="6">
        <v>1470</v>
      </c>
      <c r="C280" s="16" t="s">
        <v>92</v>
      </c>
      <c r="D280" s="6">
        <v>216.5</v>
      </c>
      <c r="E280" s="17">
        <v>392.21</v>
      </c>
      <c r="F280" s="9">
        <v>3.71</v>
      </c>
      <c r="G280" s="5">
        <f t="shared" si="9"/>
        <v>4.3499999999999996</v>
      </c>
      <c r="H280" s="9"/>
      <c r="I280" s="5">
        <v>11.915020000000027</v>
      </c>
      <c r="J280" s="5">
        <v>0.11292889789425301</v>
      </c>
      <c r="K280" s="5">
        <v>-0.81419894395084702</v>
      </c>
      <c r="L280" s="5">
        <v>1.03803408953809</v>
      </c>
      <c r="M280" s="5">
        <v>-1.71886944173601</v>
      </c>
      <c r="N280" s="5">
        <v>1.9487584978624699</v>
      </c>
      <c r="O280" s="5">
        <v>3.92036778025531E-2</v>
      </c>
      <c r="P280" s="5">
        <v>-0.36891914856201802</v>
      </c>
      <c r="Q280" s="5">
        <v>0.45207983336172902</v>
      </c>
      <c r="R280" s="5">
        <v>-0.70010072248750699</v>
      </c>
      <c r="S280" s="5">
        <v>0.80923752047844999</v>
      </c>
      <c r="U280" s="2" t="s">
        <v>139</v>
      </c>
      <c r="V280" s="7">
        <v>951</v>
      </c>
      <c r="W280" s="2" t="s">
        <v>107</v>
      </c>
      <c r="X280" s="2">
        <v>1.5</v>
      </c>
      <c r="Y280" s="2">
        <v>79.277000000000001</v>
      </c>
      <c r="Z280" s="2">
        <v>12.311594709078939</v>
      </c>
      <c r="AA280" s="2">
        <v>12.311594709078939</v>
      </c>
      <c r="AB280" s="2">
        <f t="shared" si="8"/>
        <v>0.26479007728565485</v>
      </c>
      <c r="AC280" s="2">
        <v>13.93122774566327</v>
      </c>
      <c r="AD280" s="2">
        <v>0.97580898034617558</v>
      </c>
    </row>
    <row r="281" spans="1:30" x14ac:dyDescent="0.2">
      <c r="A281" s="9" t="s">
        <v>94</v>
      </c>
      <c r="B281" s="6">
        <v>700</v>
      </c>
      <c r="C281" s="16" t="s">
        <v>92</v>
      </c>
      <c r="D281" s="6">
        <v>378.5</v>
      </c>
      <c r="E281" s="17">
        <v>392.35</v>
      </c>
      <c r="F281" s="9">
        <v>3.49</v>
      </c>
      <c r="G281" s="5">
        <f t="shared" si="9"/>
        <v>4.13</v>
      </c>
      <c r="H281" s="9"/>
      <c r="I281" s="5">
        <v>11.71</v>
      </c>
      <c r="J281" s="5">
        <v>9.4227818353465498E-2</v>
      </c>
      <c r="K281" s="5">
        <v>-0.83894828474419603</v>
      </c>
      <c r="L281" s="5">
        <v>1.0072415734534701</v>
      </c>
      <c r="M281" s="5">
        <v>-1.7803009747681999</v>
      </c>
      <c r="N281" s="5">
        <v>2.0133735080286002</v>
      </c>
      <c r="O281" s="5">
        <v>7.3507816056076702E-2</v>
      </c>
      <c r="P281" s="5">
        <v>-0.40685450569120502</v>
      </c>
      <c r="Q281" s="5">
        <v>0.508739869806492</v>
      </c>
      <c r="R281" s="5">
        <v>-0.700278817340795</v>
      </c>
      <c r="S281" s="5">
        <v>0.86074163817054306</v>
      </c>
      <c r="U281" s="2" t="s">
        <v>125</v>
      </c>
      <c r="V281" s="7">
        <v>1470</v>
      </c>
      <c r="W281" s="2" t="s">
        <v>108</v>
      </c>
      <c r="X281" s="2">
        <v>99.5</v>
      </c>
      <c r="Y281" s="2">
        <v>83.565250000000006</v>
      </c>
      <c r="Z281" s="2">
        <v>15.6</v>
      </c>
      <c r="AA281" s="2">
        <v>12.012</v>
      </c>
      <c r="AB281" s="2">
        <f t="shared" si="8"/>
        <v>0.13326800000000016</v>
      </c>
      <c r="AC281" s="2">
        <v>13.236325113837328</v>
      </c>
      <c r="AD281" s="2">
        <v>0.67074672497458732</v>
      </c>
    </row>
    <row r="282" spans="1:30" x14ac:dyDescent="0.2">
      <c r="A282" s="9" t="s">
        <v>91</v>
      </c>
      <c r="B282" s="6">
        <v>765</v>
      </c>
      <c r="C282" s="16" t="s">
        <v>92</v>
      </c>
      <c r="D282" s="6">
        <v>589</v>
      </c>
      <c r="E282" s="17">
        <v>393.74</v>
      </c>
      <c r="F282" s="9">
        <v>3.34</v>
      </c>
      <c r="G282" s="5">
        <f t="shared" si="9"/>
        <v>3.98</v>
      </c>
      <c r="H282" s="9"/>
      <c r="I282" s="5">
        <v>11.71</v>
      </c>
      <c r="J282" s="5">
        <v>4.46377831449567E-2</v>
      </c>
      <c r="K282" s="5">
        <v>-0.88984138501534404</v>
      </c>
      <c r="L282" s="5">
        <v>0.95041617843459303</v>
      </c>
      <c r="M282" s="5">
        <v>-1.8038233992008299</v>
      </c>
      <c r="N282" s="5">
        <v>1.86790399492196</v>
      </c>
      <c r="O282" s="5">
        <v>7.7365013533319302E-2</v>
      </c>
      <c r="P282" s="5">
        <v>-0.36054295496456701</v>
      </c>
      <c r="Q282" s="5">
        <v>0.50175903100758401</v>
      </c>
      <c r="R282" s="5">
        <v>-0.73031980681934205</v>
      </c>
      <c r="S282" s="5">
        <v>0.899220723802308</v>
      </c>
      <c r="U282" s="2" t="s">
        <v>128</v>
      </c>
      <c r="V282" s="7">
        <v>700</v>
      </c>
      <c r="W282" s="2" t="s">
        <v>107</v>
      </c>
      <c r="X282" s="2">
        <v>111</v>
      </c>
      <c r="Y282" s="2">
        <v>88.567999999999998</v>
      </c>
      <c r="Z282" s="2">
        <v>14.902367174070807</v>
      </c>
      <c r="AA282" s="2">
        <v>14.902367174070807</v>
      </c>
      <c r="AB282" s="2">
        <f t="shared" si="8"/>
        <v>1.4021391894170847</v>
      </c>
      <c r="AC282" s="2">
        <v>12.767585688558359</v>
      </c>
      <c r="AD282" s="2">
        <v>0.46497011727711968</v>
      </c>
    </row>
    <row r="283" spans="1:30" x14ac:dyDescent="0.2">
      <c r="A283" s="9" t="s">
        <v>94</v>
      </c>
      <c r="B283" s="6">
        <v>700</v>
      </c>
      <c r="C283" s="16" t="s">
        <v>92</v>
      </c>
      <c r="D283" s="6">
        <v>380.5</v>
      </c>
      <c r="E283" s="17">
        <v>393.79</v>
      </c>
      <c r="F283" s="9">
        <v>3.43</v>
      </c>
      <c r="G283" s="5">
        <f t="shared" si="9"/>
        <v>4.07</v>
      </c>
      <c r="H283" s="9"/>
      <c r="I283" s="5">
        <v>11.71</v>
      </c>
      <c r="J283" s="5">
        <v>0.13712532894552601</v>
      </c>
      <c r="K283" s="5">
        <v>-0.82698076313445901</v>
      </c>
      <c r="L283" s="5">
        <v>1.06312219247402</v>
      </c>
      <c r="M283" s="5">
        <v>-1.7366420747465099</v>
      </c>
      <c r="N283" s="5">
        <v>1.9609091993769501</v>
      </c>
      <c r="O283" s="5">
        <v>0.257132720915208</v>
      </c>
      <c r="P283" s="5">
        <v>-0.119407197513499</v>
      </c>
      <c r="Q283" s="5">
        <v>0.57393986220580995</v>
      </c>
      <c r="R283" s="5">
        <v>-0.55620051598096298</v>
      </c>
      <c r="S283" s="5">
        <v>0.85955474231028395</v>
      </c>
      <c r="U283" s="2" t="s">
        <v>132</v>
      </c>
      <c r="V283" s="7">
        <v>765</v>
      </c>
      <c r="W283" s="2" t="s">
        <v>107</v>
      </c>
      <c r="X283" s="2">
        <v>136.5</v>
      </c>
      <c r="Y283" s="2">
        <v>90.490100000000012</v>
      </c>
      <c r="Z283" s="2">
        <v>10.625486840870291</v>
      </c>
      <c r="AA283" s="2">
        <v>10.625486840870291</v>
      </c>
      <c r="AB283" s="2">
        <f t="shared" si="8"/>
        <v>-0.47541127685794216</v>
      </c>
      <c r="AC283" s="2">
        <v>12.715638405791378</v>
      </c>
      <c r="AD283" s="2">
        <v>0.44216526014241531</v>
      </c>
    </row>
    <row r="284" spans="1:30" x14ac:dyDescent="0.2">
      <c r="A284" s="9" t="s">
        <v>94</v>
      </c>
      <c r="B284" s="6">
        <v>700</v>
      </c>
      <c r="C284" s="16" t="s">
        <v>92</v>
      </c>
      <c r="D284" s="6">
        <v>384</v>
      </c>
      <c r="E284" s="17">
        <v>396.32</v>
      </c>
      <c r="F284" s="9">
        <v>3.09</v>
      </c>
      <c r="G284" s="5">
        <f t="shared" si="9"/>
        <v>3.73</v>
      </c>
      <c r="H284" s="9"/>
      <c r="I284" s="5">
        <v>12.575640000000039</v>
      </c>
      <c r="J284" s="5">
        <v>7.2329915433524405E-2</v>
      </c>
      <c r="K284" s="5">
        <v>-0.92590658398124503</v>
      </c>
      <c r="L284" s="5">
        <v>0.99395853414503199</v>
      </c>
      <c r="M284" s="5">
        <v>-1.8674320171702901</v>
      </c>
      <c r="N284" s="5">
        <v>1.9490686576271401</v>
      </c>
      <c r="O284" s="5">
        <v>-6.0388396399496502E-2</v>
      </c>
      <c r="P284" s="5">
        <v>-0.47289625575771199</v>
      </c>
      <c r="Q284" s="5">
        <v>0.32776375670949598</v>
      </c>
      <c r="R284" s="5">
        <v>-0.78441807002247499</v>
      </c>
      <c r="S284" s="5">
        <v>0.66134174997192496</v>
      </c>
      <c r="U284" s="2" t="s">
        <v>128</v>
      </c>
      <c r="V284" s="7">
        <v>700</v>
      </c>
      <c r="W284" s="2" t="s">
        <v>107</v>
      </c>
      <c r="X284" s="2">
        <v>114</v>
      </c>
      <c r="Y284" s="2">
        <v>90.870199999999997</v>
      </c>
      <c r="Z284" s="2">
        <v>13.986479718771747</v>
      </c>
      <c r="AA284" s="2">
        <v>13.986479718771747</v>
      </c>
      <c r="AB284" s="2">
        <f t="shared" si="8"/>
        <v>1.0000645965407973</v>
      </c>
      <c r="AC284" s="2">
        <v>12.478941698027644</v>
      </c>
      <c r="AD284" s="2">
        <v>0.33825540543413624</v>
      </c>
    </row>
    <row r="285" spans="1:30" x14ac:dyDescent="0.2">
      <c r="A285" s="9" t="s">
        <v>94</v>
      </c>
      <c r="B285" s="6">
        <v>700</v>
      </c>
      <c r="C285" s="16" t="s">
        <v>92</v>
      </c>
      <c r="D285" s="6">
        <v>384.5</v>
      </c>
      <c r="E285" s="17">
        <v>396.68</v>
      </c>
      <c r="F285" s="9">
        <v>3.3</v>
      </c>
      <c r="G285" s="5">
        <f t="shared" si="9"/>
        <v>3.94</v>
      </c>
      <c r="H285" s="9"/>
      <c r="I285" s="5">
        <v>12.165600000000001</v>
      </c>
      <c r="J285" s="5">
        <v>6.7675033864349005E-2</v>
      </c>
      <c r="K285" s="5">
        <v>-0.910823430777012</v>
      </c>
      <c r="L285" s="5">
        <v>0.98795201156648604</v>
      </c>
      <c r="M285" s="5">
        <v>-1.81911942485166</v>
      </c>
      <c r="N285" s="5">
        <v>1.9637875558122699</v>
      </c>
      <c r="O285" s="5">
        <v>-0.21505394639542599</v>
      </c>
      <c r="P285" s="5">
        <v>-0.56217093143559904</v>
      </c>
      <c r="Q285" s="5">
        <v>0.14459165486921799</v>
      </c>
      <c r="R285" s="5">
        <v>-0.82807488260997697</v>
      </c>
      <c r="S285" s="5">
        <v>0.41655754462920602</v>
      </c>
      <c r="U285" s="2" t="s">
        <v>132</v>
      </c>
      <c r="V285" s="7">
        <v>765</v>
      </c>
      <c r="W285" s="2" t="s">
        <v>107</v>
      </c>
      <c r="X285" s="2">
        <v>139</v>
      </c>
      <c r="Y285" s="2">
        <v>92.014100000000013</v>
      </c>
      <c r="Z285" s="2">
        <v>12.051858295244037</v>
      </c>
      <c r="AA285" s="2">
        <v>12.051858295244037</v>
      </c>
      <c r="AB285" s="2">
        <f t="shared" si="8"/>
        <v>0.15076579161213211</v>
      </c>
      <c r="AC285" s="2">
        <v>12.01176359457641</v>
      </c>
      <c r="AD285" s="2">
        <v>0.13316421801904443</v>
      </c>
    </row>
    <row r="286" spans="1:30" x14ac:dyDescent="0.2">
      <c r="A286" s="9" t="s">
        <v>94</v>
      </c>
      <c r="B286" s="6">
        <v>700</v>
      </c>
      <c r="C286" s="16" t="s">
        <v>92</v>
      </c>
      <c r="D286" s="6">
        <v>386.5</v>
      </c>
      <c r="E286" s="17">
        <v>398.13</v>
      </c>
      <c r="F286" s="9">
        <v>2.92</v>
      </c>
      <c r="G286" s="5">
        <f t="shared" si="9"/>
        <v>3.56</v>
      </c>
      <c r="H286" s="9"/>
      <c r="I286" s="5">
        <v>11.937800000000001</v>
      </c>
      <c r="J286" s="5">
        <v>0.17967752023884601</v>
      </c>
      <c r="K286" s="5">
        <v>-0.805621488903423</v>
      </c>
      <c r="L286" s="5">
        <v>1.11157492143403</v>
      </c>
      <c r="M286" s="5">
        <v>-1.78036555347704</v>
      </c>
      <c r="N286" s="5">
        <v>2.04088588821396</v>
      </c>
      <c r="O286" s="5">
        <v>6.7528593629733197E-3</v>
      </c>
      <c r="P286" s="5">
        <v>-0.40710454386645101</v>
      </c>
      <c r="Q286" s="5">
        <v>0.47100700162322301</v>
      </c>
      <c r="R286" s="5">
        <v>-0.75925440837437896</v>
      </c>
      <c r="S286" s="5">
        <v>0.83382389758587905</v>
      </c>
      <c r="U286" s="2" t="s">
        <v>132</v>
      </c>
      <c r="V286" s="7">
        <v>765</v>
      </c>
      <c r="W286" s="2" t="s">
        <v>108</v>
      </c>
      <c r="X286" s="2">
        <v>139</v>
      </c>
      <c r="Y286" s="2">
        <v>92.014100000000013</v>
      </c>
      <c r="Z286" s="2">
        <v>14.063008391144596</v>
      </c>
      <c r="AA286" s="2">
        <v>10.828516461181339</v>
      </c>
      <c r="AB286" s="2">
        <f t="shared" si="8"/>
        <v>-0.38628127354139163</v>
      </c>
      <c r="AC286" s="2">
        <v>13.280087459701928</v>
      </c>
      <c r="AD286" s="2">
        <v>0.689958394809147</v>
      </c>
    </row>
    <row r="287" spans="1:30" x14ac:dyDescent="0.2">
      <c r="A287" s="9" t="s">
        <v>97</v>
      </c>
      <c r="B287" s="6">
        <v>1400</v>
      </c>
      <c r="C287" s="16" t="s">
        <v>96</v>
      </c>
      <c r="D287" s="6">
        <v>418.25</v>
      </c>
      <c r="E287" s="17">
        <v>398.31</v>
      </c>
      <c r="F287" s="9">
        <v>3.74</v>
      </c>
      <c r="G287" s="5">
        <f t="shared" si="9"/>
        <v>4.38</v>
      </c>
      <c r="H287" s="9"/>
      <c r="I287" s="5">
        <v>11.939698333333334</v>
      </c>
      <c r="J287" s="5">
        <v>0.24654019424361501</v>
      </c>
      <c r="K287" s="5">
        <v>-0.71747195112592299</v>
      </c>
      <c r="L287" s="5">
        <v>1.2049129438985999</v>
      </c>
      <c r="M287" s="5">
        <v>-1.73025159037666</v>
      </c>
      <c r="N287" s="5">
        <v>2.1035679280222102</v>
      </c>
      <c r="O287" s="5">
        <v>0.23894893167259301</v>
      </c>
      <c r="P287" s="5">
        <v>-0.22306232355012701</v>
      </c>
      <c r="Q287" s="5">
        <v>0.59184798836129604</v>
      </c>
      <c r="R287" s="5">
        <v>-0.57879973135248397</v>
      </c>
      <c r="S287" s="5">
        <v>0.87765772566373301</v>
      </c>
      <c r="U287" s="2" t="s">
        <v>132</v>
      </c>
      <c r="V287" s="7">
        <v>765</v>
      </c>
      <c r="W287" s="2" t="s">
        <v>107</v>
      </c>
      <c r="X287" s="2">
        <v>140</v>
      </c>
      <c r="Y287" s="2">
        <v>92.623700000000014</v>
      </c>
      <c r="Z287" s="2">
        <v>12.566476656814636</v>
      </c>
      <c r="AA287" s="2">
        <v>12.566476656814636</v>
      </c>
      <c r="AB287" s="2">
        <f t="shared" si="8"/>
        <v>0.3766832523416257</v>
      </c>
      <c r="AC287" s="2">
        <v>14.955668264194111</v>
      </c>
      <c r="AD287" s="2">
        <v>1.4255383679812148</v>
      </c>
    </row>
    <row r="288" spans="1:30" x14ac:dyDescent="0.2">
      <c r="A288" s="9" t="s">
        <v>91</v>
      </c>
      <c r="B288" s="6">
        <v>765</v>
      </c>
      <c r="C288" s="16" t="s">
        <v>92</v>
      </c>
      <c r="D288" s="6">
        <v>593</v>
      </c>
      <c r="E288" s="17">
        <v>398.37</v>
      </c>
      <c r="F288" s="9">
        <v>3.38</v>
      </c>
      <c r="G288" s="5">
        <f t="shared" si="9"/>
        <v>4.0199999999999996</v>
      </c>
      <c r="H288" s="9"/>
      <c r="I288" s="5">
        <v>11.951088333333333</v>
      </c>
      <c r="J288" s="5">
        <v>0.25756170564868802</v>
      </c>
      <c r="K288" s="5">
        <v>-0.69712709690909003</v>
      </c>
      <c r="L288" s="5">
        <v>1.2031415185460199</v>
      </c>
      <c r="M288" s="5">
        <v>-1.5918166422803901</v>
      </c>
      <c r="N288" s="5">
        <v>2.0516406351652501</v>
      </c>
      <c r="O288" s="5">
        <v>0.27662334766175001</v>
      </c>
      <c r="P288" s="5">
        <v>-8.5349287808815302E-2</v>
      </c>
      <c r="Q288" s="5">
        <v>0.60429344538266105</v>
      </c>
      <c r="R288" s="5">
        <v>-0.49459842326005199</v>
      </c>
      <c r="S288" s="5">
        <v>0.86583943486425496</v>
      </c>
      <c r="U288" s="2" t="s">
        <v>137</v>
      </c>
      <c r="V288" s="7">
        <v>800</v>
      </c>
      <c r="W288" s="2" t="s">
        <v>138</v>
      </c>
      <c r="X288" s="2">
        <v>19.5</v>
      </c>
      <c r="Y288" s="2">
        <v>93.185960175497797</v>
      </c>
      <c r="Z288" s="2">
        <v>16.967106166497882</v>
      </c>
      <c r="AA288" s="2">
        <v>16.967106166497882</v>
      </c>
      <c r="AB288" s="2">
        <f t="shared" si="8"/>
        <v>2.3085596070925707</v>
      </c>
      <c r="AC288" s="2">
        <v>15.088460206282097</v>
      </c>
      <c r="AD288" s="2">
        <v>1.4838340305578406</v>
      </c>
    </row>
    <row r="289" spans="1:30" x14ac:dyDescent="0.2">
      <c r="A289" s="9" t="s">
        <v>91</v>
      </c>
      <c r="B289" s="6">
        <v>765</v>
      </c>
      <c r="C289" s="16" t="s">
        <v>92</v>
      </c>
      <c r="D289" s="6">
        <v>594</v>
      </c>
      <c r="E289" s="17">
        <v>399.52</v>
      </c>
      <c r="F289" s="9">
        <v>3.62</v>
      </c>
      <c r="G289" s="5">
        <f t="shared" si="9"/>
        <v>4.26</v>
      </c>
      <c r="H289" s="9"/>
      <c r="I289" s="5">
        <v>12.150413333333349</v>
      </c>
      <c r="J289" s="5">
        <v>0.122536073415841</v>
      </c>
      <c r="K289" s="5">
        <v>-0.80382211937841797</v>
      </c>
      <c r="L289" s="5">
        <v>1.07112902342356</v>
      </c>
      <c r="M289" s="5">
        <v>-1.74123616934342</v>
      </c>
      <c r="N289" s="5">
        <v>2.0055897739500099</v>
      </c>
      <c r="O289" s="5">
        <v>0.27537144517693801</v>
      </c>
      <c r="P289" s="5">
        <v>-2.4046248067878199E-2</v>
      </c>
      <c r="Q289" s="5">
        <v>0.55302473029883303</v>
      </c>
      <c r="R289" s="5">
        <v>-0.32249053617492301</v>
      </c>
      <c r="S289" s="5">
        <v>0.81036434883215902</v>
      </c>
      <c r="U289" s="2" t="s">
        <v>137</v>
      </c>
      <c r="V289" s="7">
        <v>800</v>
      </c>
      <c r="W289" s="2" t="s">
        <v>138</v>
      </c>
      <c r="X289" s="2">
        <v>20.5</v>
      </c>
      <c r="Y289" s="2">
        <v>94.310946113173586</v>
      </c>
      <c r="Z289" s="2">
        <v>22.364383741232661</v>
      </c>
      <c r="AA289" s="2">
        <v>22.364383741232661</v>
      </c>
      <c r="AB289" s="2">
        <f t="shared" si="8"/>
        <v>4.6779644624011381</v>
      </c>
      <c r="AC289" s="2">
        <v>16.255272440817386</v>
      </c>
      <c r="AD289" s="2">
        <v>1.9960646015188326</v>
      </c>
    </row>
    <row r="290" spans="1:30" x14ac:dyDescent="0.2">
      <c r="A290" s="9" t="s">
        <v>94</v>
      </c>
      <c r="B290" s="6">
        <v>700</v>
      </c>
      <c r="C290" s="16" t="s">
        <v>92</v>
      </c>
      <c r="D290" s="6">
        <v>390.5</v>
      </c>
      <c r="E290" s="17">
        <v>401.02</v>
      </c>
      <c r="F290" s="9">
        <v>3.33</v>
      </c>
      <c r="G290" s="5">
        <f t="shared" si="9"/>
        <v>3.97</v>
      </c>
      <c r="H290" s="9"/>
      <c r="I290" s="5">
        <v>11.71</v>
      </c>
      <c r="J290" s="5">
        <v>0.158422529795194</v>
      </c>
      <c r="K290" s="5">
        <v>-0.77493180757591695</v>
      </c>
      <c r="L290" s="5">
        <v>1.12059512214044</v>
      </c>
      <c r="M290" s="5">
        <v>-1.80872441536633</v>
      </c>
      <c r="N290" s="5">
        <v>2.1437177622322898</v>
      </c>
      <c r="O290" s="5">
        <v>0.31993585820863801</v>
      </c>
      <c r="P290" s="5">
        <v>5.0525088495713001E-2</v>
      </c>
      <c r="Q290" s="5">
        <v>0.58203342606305297</v>
      </c>
      <c r="R290" s="5">
        <v>-0.202976277197955</v>
      </c>
      <c r="S290" s="5">
        <v>0.83162255360124904</v>
      </c>
      <c r="U290" s="2" t="s">
        <v>132</v>
      </c>
      <c r="V290" s="7">
        <v>765</v>
      </c>
      <c r="W290" s="2" t="s">
        <v>107</v>
      </c>
      <c r="X290" s="2">
        <v>144</v>
      </c>
      <c r="Y290" s="2">
        <v>95.062100000000015</v>
      </c>
      <c r="Z290" s="2">
        <v>12.715818005683975</v>
      </c>
      <c r="AA290" s="2">
        <v>12.715818005683975</v>
      </c>
      <c r="AB290" s="2">
        <f t="shared" si="8"/>
        <v>0.44224410449526541</v>
      </c>
      <c r="AC290" s="2">
        <v>16.661977109454458</v>
      </c>
      <c r="AD290" s="2">
        <v>2.1746079510505076</v>
      </c>
    </row>
    <row r="291" spans="1:30" x14ac:dyDescent="0.2">
      <c r="A291" s="9" t="s">
        <v>94</v>
      </c>
      <c r="B291" s="6">
        <v>700</v>
      </c>
      <c r="C291" s="16" t="s">
        <v>92</v>
      </c>
      <c r="D291" s="6">
        <v>391</v>
      </c>
      <c r="E291" s="17">
        <v>401.38</v>
      </c>
      <c r="F291" s="9">
        <v>2.9</v>
      </c>
      <c r="G291" s="5">
        <f t="shared" si="9"/>
        <v>3.54</v>
      </c>
      <c r="H291" s="9"/>
      <c r="I291" s="5">
        <v>11.71</v>
      </c>
      <c r="J291" s="5">
        <v>3.5274749156194198E-2</v>
      </c>
      <c r="K291" s="5">
        <v>-0.90542382748895001</v>
      </c>
      <c r="L291" s="5">
        <v>0.96834037596039901</v>
      </c>
      <c r="M291" s="5">
        <v>-1.77462976747218</v>
      </c>
      <c r="N291" s="5">
        <v>1.93196550515754</v>
      </c>
      <c r="O291" s="5">
        <v>0.19348268615113701</v>
      </c>
      <c r="P291" s="5">
        <v>-8.6492653700612904E-2</v>
      </c>
      <c r="Q291" s="5">
        <v>0.47822621979675001</v>
      </c>
      <c r="R291" s="5">
        <v>-0.35450197879754902</v>
      </c>
      <c r="S291" s="5">
        <v>0.77520592030702895</v>
      </c>
      <c r="U291" s="2" t="s">
        <v>137</v>
      </c>
      <c r="V291" s="7">
        <v>800</v>
      </c>
      <c r="W291" s="2" t="s">
        <v>138</v>
      </c>
      <c r="X291" s="2">
        <v>21.5</v>
      </c>
      <c r="Y291" s="2">
        <v>95.43593205084936</v>
      </c>
      <c r="Z291" s="2">
        <v>16.662577633857779</v>
      </c>
      <c r="AA291" s="2">
        <v>16.662577633857779</v>
      </c>
      <c r="AB291" s="2">
        <f t="shared" si="8"/>
        <v>2.1748715812635657</v>
      </c>
      <c r="AC291" s="2">
        <v>15.730061430137701</v>
      </c>
      <c r="AD291" s="2">
        <v>1.7654969678304511</v>
      </c>
    </row>
    <row r="292" spans="1:30" x14ac:dyDescent="0.2">
      <c r="A292" s="9" t="s">
        <v>94</v>
      </c>
      <c r="B292" s="6">
        <v>700</v>
      </c>
      <c r="C292" s="16" t="s">
        <v>92</v>
      </c>
      <c r="D292" s="6">
        <v>392.5</v>
      </c>
      <c r="E292" s="17">
        <v>402.46</v>
      </c>
      <c r="F292" s="9">
        <v>3.09</v>
      </c>
      <c r="G292" s="5">
        <f t="shared" si="9"/>
        <v>3.73</v>
      </c>
      <c r="H292" s="9"/>
      <c r="I292" s="5">
        <v>11.92951636363636</v>
      </c>
      <c r="J292" s="5">
        <v>-3.6964814960260398E-2</v>
      </c>
      <c r="K292" s="5">
        <v>-0.96799719302127696</v>
      </c>
      <c r="L292" s="5">
        <v>0.94972857374193198</v>
      </c>
      <c r="M292" s="5">
        <v>-1.8935996014590699</v>
      </c>
      <c r="N292" s="5">
        <v>1.9779448218839999</v>
      </c>
      <c r="O292" s="5">
        <v>0.207934981095552</v>
      </c>
      <c r="P292" s="5">
        <v>-6.1347798963983097E-2</v>
      </c>
      <c r="Q292" s="5">
        <v>0.48329910241014901</v>
      </c>
      <c r="R292" s="5">
        <v>-0.34340259011551999</v>
      </c>
      <c r="S292" s="5">
        <v>0.76325055289313704</v>
      </c>
      <c r="U292" s="2" t="s">
        <v>125</v>
      </c>
      <c r="V292" s="7">
        <v>1470</v>
      </c>
      <c r="W292" s="2" t="s">
        <v>107</v>
      </c>
      <c r="X292" s="2">
        <v>115.5</v>
      </c>
      <c r="Y292" s="2">
        <v>96.197249999999997</v>
      </c>
      <c r="Z292" s="2">
        <v>14.6</v>
      </c>
      <c r="AA292" s="2">
        <v>14.6</v>
      </c>
      <c r="AB292" s="2">
        <f t="shared" si="8"/>
        <v>1.2694000000000001</v>
      </c>
      <c r="AC292" s="2">
        <v>14.011419866995187</v>
      </c>
      <c r="AD292" s="2">
        <v>1.0110133216108874</v>
      </c>
    </row>
    <row r="293" spans="1:30" x14ac:dyDescent="0.2">
      <c r="A293" s="9" t="s">
        <v>98</v>
      </c>
      <c r="B293" s="6">
        <v>1470</v>
      </c>
      <c r="C293" s="16" t="s">
        <v>92</v>
      </c>
      <c r="D293" s="6">
        <v>220.5</v>
      </c>
      <c r="E293" s="17">
        <v>402.84</v>
      </c>
      <c r="F293" s="9">
        <v>3.72</v>
      </c>
      <c r="G293" s="5">
        <f t="shared" si="9"/>
        <v>4.3600000000000003</v>
      </c>
      <c r="H293" s="9"/>
      <c r="I293" s="5">
        <v>12.325059999999993</v>
      </c>
      <c r="J293" s="5">
        <v>-0.25245260422877802</v>
      </c>
      <c r="K293" s="5">
        <v>-1.19595939530594</v>
      </c>
      <c r="L293" s="5">
        <v>0.70132892692422399</v>
      </c>
      <c r="M293" s="5">
        <v>-2.01488311555496</v>
      </c>
      <c r="N293" s="5">
        <v>1.64654681998085</v>
      </c>
      <c r="O293" s="5">
        <v>-7.7228107005059304E-2</v>
      </c>
      <c r="P293" s="5">
        <v>-0.39174291458594201</v>
      </c>
      <c r="Q293" s="5">
        <v>0.26063105092090699</v>
      </c>
      <c r="R293" s="5">
        <v>-0.64907003638624705</v>
      </c>
      <c r="S293" s="5">
        <v>0.59330258555472204</v>
      </c>
      <c r="U293" s="2" t="s">
        <v>132</v>
      </c>
      <c r="V293" s="7">
        <v>765</v>
      </c>
      <c r="W293" s="2" t="s">
        <v>108</v>
      </c>
      <c r="X293" s="2">
        <v>151</v>
      </c>
      <c r="Y293" s="2">
        <v>99.329300000000003</v>
      </c>
      <c r="Z293" s="2">
        <v>15.98380229858973</v>
      </c>
      <c r="AA293" s="2">
        <v>12.307527769914092</v>
      </c>
      <c r="AB293" s="2">
        <f t="shared" si="8"/>
        <v>0.26300469099228696</v>
      </c>
      <c r="AC293" s="2">
        <v>13.665274657501328</v>
      </c>
      <c r="AD293" s="2">
        <v>0.85905557464308302</v>
      </c>
    </row>
    <row r="294" spans="1:30" x14ac:dyDescent="0.2">
      <c r="A294" s="9" t="s">
        <v>91</v>
      </c>
      <c r="B294" s="6">
        <v>765</v>
      </c>
      <c r="C294" s="16" t="s">
        <v>92</v>
      </c>
      <c r="D294" s="6">
        <v>597</v>
      </c>
      <c r="E294" s="17">
        <v>402.99</v>
      </c>
      <c r="F294" s="9">
        <v>3.49</v>
      </c>
      <c r="G294" s="5">
        <f t="shared" si="9"/>
        <v>4.13</v>
      </c>
      <c r="H294" s="9"/>
      <c r="I294" s="5">
        <v>12.393400000000002</v>
      </c>
      <c r="J294" s="5">
        <v>-0.35490098830903899</v>
      </c>
      <c r="K294" s="5">
        <v>-1.3083598043945699</v>
      </c>
      <c r="L294" s="5">
        <v>0.68482331113959805</v>
      </c>
      <c r="M294" s="5">
        <v>-2.1783595870269798</v>
      </c>
      <c r="N294" s="5">
        <v>1.5910567288575801</v>
      </c>
      <c r="O294" s="5">
        <v>-0.145185004316705</v>
      </c>
      <c r="P294" s="5">
        <v>-0.42128600858125198</v>
      </c>
      <c r="Q294" s="5">
        <v>0.105369894275396</v>
      </c>
      <c r="R294" s="5">
        <v>-0.68002923062075704</v>
      </c>
      <c r="S294" s="5">
        <v>0.41934385315339501</v>
      </c>
      <c r="U294" s="2" t="s">
        <v>132</v>
      </c>
      <c r="V294" s="7">
        <v>765</v>
      </c>
      <c r="W294" s="2" t="s">
        <v>107</v>
      </c>
      <c r="X294" s="2">
        <v>152</v>
      </c>
      <c r="Y294" s="2">
        <v>99.938900000000004</v>
      </c>
      <c r="Z294" s="2">
        <v>13.771175925520081</v>
      </c>
      <c r="AA294" s="2">
        <v>13.771175925520081</v>
      </c>
      <c r="AB294" s="2">
        <f t="shared" si="8"/>
        <v>0.90554623130331624</v>
      </c>
      <c r="AC294" s="2">
        <v>12.629555458269868</v>
      </c>
      <c r="AD294" s="2">
        <v>0.40437484618047215</v>
      </c>
    </row>
    <row r="295" spans="1:30" x14ac:dyDescent="0.2">
      <c r="A295" s="9" t="s">
        <v>94</v>
      </c>
      <c r="B295" s="6">
        <v>700</v>
      </c>
      <c r="C295" s="16" t="s">
        <v>92</v>
      </c>
      <c r="D295" s="6">
        <v>397.5</v>
      </c>
      <c r="E295" s="17">
        <v>406.07</v>
      </c>
      <c r="F295" s="9">
        <v>3.55</v>
      </c>
      <c r="G295" s="5">
        <f t="shared" si="9"/>
        <v>4.1899999999999995</v>
      </c>
      <c r="H295" s="9"/>
      <c r="I295" s="5">
        <v>12.115898181818181</v>
      </c>
      <c r="J295" s="5">
        <v>-0.19184622150094299</v>
      </c>
      <c r="K295" s="5">
        <v>-1.1369232758641299</v>
      </c>
      <c r="L295" s="5">
        <v>0.76579720686298802</v>
      </c>
      <c r="M295" s="5">
        <v>-1.9968372541439701</v>
      </c>
      <c r="N295" s="5">
        <v>1.71856498088462</v>
      </c>
      <c r="O295" s="5">
        <v>4.1145700138814197E-2</v>
      </c>
      <c r="P295" s="5">
        <v>-0.30827340927825297</v>
      </c>
      <c r="Q295" s="5">
        <v>0.47074805876366299</v>
      </c>
      <c r="R295" s="5">
        <v>-0.58993347761792003</v>
      </c>
      <c r="S295" s="5">
        <v>0.82952557872888799</v>
      </c>
      <c r="U295" s="2" t="s">
        <v>132</v>
      </c>
      <c r="V295" s="7">
        <v>765</v>
      </c>
      <c r="W295" s="2" t="s">
        <v>108</v>
      </c>
      <c r="X295" s="2">
        <v>152</v>
      </c>
      <c r="Y295" s="2">
        <v>99.938900000000004</v>
      </c>
      <c r="Z295" s="2">
        <v>14.266353192486608</v>
      </c>
      <c r="AA295" s="2">
        <v>10.985091958214689</v>
      </c>
      <c r="AB295" s="2">
        <f t="shared" si="8"/>
        <v>-0.31754463034375124</v>
      </c>
      <c r="AC295" s="2">
        <v>12.449555458269867</v>
      </c>
      <c r="AD295" s="2">
        <v>0.32535484618047139</v>
      </c>
    </row>
    <row r="296" spans="1:30" x14ac:dyDescent="0.2">
      <c r="A296" s="9" t="s">
        <v>97</v>
      </c>
      <c r="B296" s="6">
        <v>1400</v>
      </c>
      <c r="C296" s="16" t="s">
        <v>96</v>
      </c>
      <c r="D296" s="6">
        <v>419.75</v>
      </c>
      <c r="E296" s="17">
        <v>406.42</v>
      </c>
      <c r="F296" s="9">
        <v>3.64</v>
      </c>
      <c r="G296" s="5">
        <f t="shared" si="9"/>
        <v>4.28</v>
      </c>
      <c r="H296" s="9"/>
      <c r="I296" s="5">
        <v>11.970934545454538</v>
      </c>
      <c r="J296" s="5">
        <v>-7.1998859176173602E-2</v>
      </c>
      <c r="K296" s="5">
        <v>-1.0476872938480599</v>
      </c>
      <c r="L296" s="5">
        <v>0.815683258446118</v>
      </c>
      <c r="M296" s="5">
        <v>-1.9672318574854799</v>
      </c>
      <c r="N296" s="5">
        <v>1.8293379861933601</v>
      </c>
      <c r="O296" s="5">
        <v>0.280655256201369</v>
      </c>
      <c r="P296" s="5">
        <v>-0.18347943914234899</v>
      </c>
      <c r="Q296" s="5">
        <v>0.62372537614852597</v>
      </c>
      <c r="R296" s="5">
        <v>-0.56205913281540298</v>
      </c>
      <c r="S296" s="5">
        <v>0.90656853700366302</v>
      </c>
      <c r="U296" s="2" t="s">
        <v>133</v>
      </c>
      <c r="V296" s="7">
        <v>1035</v>
      </c>
      <c r="W296" s="2" t="s">
        <v>107</v>
      </c>
      <c r="X296" s="2">
        <v>133.25</v>
      </c>
      <c r="Y296" s="2">
        <v>101.89115</v>
      </c>
      <c r="Z296" s="2">
        <v>11.483981637700481</v>
      </c>
      <c r="AA296" s="2">
        <v>11.483981637700481</v>
      </c>
      <c r="AB296" s="2">
        <f t="shared" si="8"/>
        <v>-9.853206104948864E-2</v>
      </c>
      <c r="AC296" s="2">
        <v>12.422157453135043</v>
      </c>
      <c r="AD296" s="2">
        <v>0.31332712192628431</v>
      </c>
    </row>
    <row r="297" spans="1:30" x14ac:dyDescent="0.2">
      <c r="A297" s="9" t="s">
        <v>93</v>
      </c>
      <c r="B297" s="6">
        <v>1470</v>
      </c>
      <c r="C297" s="16" t="s">
        <v>92</v>
      </c>
      <c r="D297" s="6">
        <v>317</v>
      </c>
      <c r="E297" s="17">
        <v>407.47</v>
      </c>
      <c r="F297" s="9">
        <v>3.38</v>
      </c>
      <c r="G297" s="5">
        <f t="shared" si="9"/>
        <v>4.0199999999999996</v>
      </c>
      <c r="H297" s="9"/>
      <c r="I297" s="5">
        <v>11.71</v>
      </c>
      <c r="J297" s="5">
        <v>-0.141623276655402</v>
      </c>
      <c r="K297" s="5">
        <v>-1.09966292616662</v>
      </c>
      <c r="L297" s="5">
        <v>0.81983434026259205</v>
      </c>
      <c r="M297" s="5">
        <v>-1.98290642660785</v>
      </c>
      <c r="N297" s="5">
        <v>1.7931207513943399</v>
      </c>
      <c r="O297" s="5">
        <v>0.374216393285284</v>
      </c>
      <c r="P297" s="5">
        <v>2.21605945346759E-2</v>
      </c>
      <c r="Q297" s="5">
        <v>0.67019322575918705</v>
      </c>
      <c r="R297" s="5">
        <v>-0.40959794598601101</v>
      </c>
      <c r="S297" s="5">
        <v>0.90857816071795905</v>
      </c>
      <c r="U297" s="2" t="s">
        <v>125</v>
      </c>
      <c r="V297" s="7">
        <v>1470</v>
      </c>
      <c r="W297" s="2" t="s">
        <v>107</v>
      </c>
      <c r="X297" s="2">
        <v>123.5</v>
      </c>
      <c r="Y297" s="2">
        <v>102.51325</v>
      </c>
      <c r="Z297" s="2">
        <v>13.7</v>
      </c>
      <c r="AA297" s="2">
        <v>13.7</v>
      </c>
      <c r="AB297" s="2">
        <f t="shared" si="8"/>
        <v>0.87429999999999986</v>
      </c>
      <c r="AC297" s="2">
        <v>12.110955739238957</v>
      </c>
      <c r="AD297" s="2">
        <v>0.17670956952590267</v>
      </c>
    </row>
    <row r="298" spans="1:30" x14ac:dyDescent="0.2">
      <c r="A298" s="9" t="s">
        <v>98</v>
      </c>
      <c r="B298" s="6">
        <v>1470</v>
      </c>
      <c r="C298" s="16" t="s">
        <v>92</v>
      </c>
      <c r="D298" s="6">
        <v>222.5</v>
      </c>
      <c r="E298" s="17">
        <v>408.16</v>
      </c>
      <c r="F298" s="9">
        <v>3.62</v>
      </c>
      <c r="G298" s="5">
        <f t="shared" si="9"/>
        <v>4.26</v>
      </c>
      <c r="H298" s="9"/>
      <c r="I298" s="5">
        <v>11.71</v>
      </c>
      <c r="J298" s="5">
        <v>7.1369142140701197E-2</v>
      </c>
      <c r="K298" s="5">
        <v>-0.86185937807956303</v>
      </c>
      <c r="L298" s="5">
        <v>1.0612888687086</v>
      </c>
      <c r="M298" s="5">
        <v>-1.8240731182774701</v>
      </c>
      <c r="N298" s="5">
        <v>2.04943620687223</v>
      </c>
      <c r="O298" s="5">
        <v>0.46534916230715601</v>
      </c>
      <c r="P298" s="5">
        <v>0.12276869050239</v>
      </c>
      <c r="Q298" s="5">
        <v>0.79140681794361001</v>
      </c>
      <c r="R298" s="5">
        <v>-0.24616526509745201</v>
      </c>
      <c r="S298" s="5">
        <v>1.0565099338855299</v>
      </c>
      <c r="U298" s="2" t="s">
        <v>133</v>
      </c>
      <c r="V298" s="7">
        <v>1035</v>
      </c>
      <c r="W298" s="2" t="s">
        <v>107</v>
      </c>
      <c r="X298" s="2">
        <v>134.75</v>
      </c>
      <c r="Y298" s="2">
        <v>102.99244999999999</v>
      </c>
      <c r="Z298" s="2">
        <v>12.170537744239967</v>
      </c>
      <c r="AA298" s="2">
        <v>12.170537744239967</v>
      </c>
      <c r="AB298" s="2">
        <f t="shared" si="8"/>
        <v>0.20286606972134624</v>
      </c>
      <c r="AC298" s="2">
        <v>12.344918747099369</v>
      </c>
      <c r="AD298" s="2">
        <v>0.27941932997662366</v>
      </c>
    </row>
    <row r="299" spans="1:30" x14ac:dyDescent="0.2">
      <c r="A299" s="9" t="s">
        <v>94</v>
      </c>
      <c r="B299" s="6">
        <v>700</v>
      </c>
      <c r="C299" s="16" t="s">
        <v>92</v>
      </c>
      <c r="D299" s="6">
        <v>403.5</v>
      </c>
      <c r="E299" s="17">
        <v>410.41</v>
      </c>
      <c r="F299" s="9">
        <v>3.14</v>
      </c>
      <c r="G299" s="5">
        <f t="shared" si="9"/>
        <v>3.7800000000000002</v>
      </c>
      <c r="H299" s="9"/>
      <c r="I299" s="5">
        <v>11.0266</v>
      </c>
      <c r="J299" s="5">
        <v>0.20077175853235801</v>
      </c>
      <c r="K299" s="5">
        <v>-0.73145533238945704</v>
      </c>
      <c r="L299" s="5">
        <v>1.20388972415128</v>
      </c>
      <c r="M299" s="5">
        <v>-1.58486263096416</v>
      </c>
      <c r="N299" s="5">
        <v>2.14795985582959</v>
      </c>
      <c r="O299" s="5">
        <v>0.33267079790573201</v>
      </c>
      <c r="P299" s="5">
        <v>-1.2283795965890401E-2</v>
      </c>
      <c r="Q299" s="5">
        <v>0.73848172719018002</v>
      </c>
      <c r="R299" s="5">
        <v>-0.289817354505504</v>
      </c>
      <c r="S299" s="5">
        <v>1.0395888808499001</v>
      </c>
      <c r="U299" s="2" t="s">
        <v>133</v>
      </c>
      <c r="V299" s="7">
        <v>1035</v>
      </c>
      <c r="W299" s="2" t="s">
        <v>107</v>
      </c>
      <c r="X299" s="2">
        <v>135.75</v>
      </c>
      <c r="Y299" s="2">
        <v>103.72664999999999</v>
      </c>
      <c r="Z299" s="2">
        <v>12.215167356039652</v>
      </c>
      <c r="AA299" s="2">
        <v>12.215167356039652</v>
      </c>
      <c r="AB299" s="2">
        <f t="shared" si="8"/>
        <v>0.222458469301408</v>
      </c>
      <c r="AC299" s="2">
        <v>14.288122419559272</v>
      </c>
      <c r="AD299" s="2">
        <v>1.1324857421865211</v>
      </c>
    </row>
    <row r="300" spans="1:30" x14ac:dyDescent="0.2">
      <c r="A300" s="9" t="s">
        <v>94</v>
      </c>
      <c r="B300" s="6">
        <v>700</v>
      </c>
      <c r="C300" s="16" t="s">
        <v>92</v>
      </c>
      <c r="D300" s="6">
        <v>404</v>
      </c>
      <c r="E300" s="17">
        <v>410.77</v>
      </c>
      <c r="F300" s="9">
        <v>3.33</v>
      </c>
      <c r="G300" s="5">
        <f t="shared" si="9"/>
        <v>3.97</v>
      </c>
      <c r="H300" s="9"/>
      <c r="I300" s="5">
        <v>11.0266</v>
      </c>
      <c r="J300" s="5">
        <v>4.01914007571764E-2</v>
      </c>
      <c r="K300" s="5">
        <v>-0.955232188090129</v>
      </c>
      <c r="L300" s="5">
        <v>1.0344634100882399</v>
      </c>
      <c r="M300" s="5">
        <v>-1.85649510569423</v>
      </c>
      <c r="N300" s="5">
        <v>1.9572266165768699</v>
      </c>
      <c r="O300" s="5">
        <v>0.26190984691239899</v>
      </c>
      <c r="P300" s="5">
        <v>-9.38533400027485E-3</v>
      </c>
      <c r="Q300" s="5">
        <v>0.56210947263218303</v>
      </c>
      <c r="R300" s="5">
        <v>-0.28065070222741401</v>
      </c>
      <c r="S300" s="5">
        <v>0.82432979819192398</v>
      </c>
      <c r="U300" s="2" t="s">
        <v>133</v>
      </c>
      <c r="V300" s="7">
        <v>1035</v>
      </c>
      <c r="W300" s="2" t="s">
        <v>107</v>
      </c>
      <c r="X300" s="2">
        <v>136.25</v>
      </c>
      <c r="Y300" s="2">
        <v>104.09374999999999</v>
      </c>
      <c r="Z300" s="2">
        <v>12.154906997516749</v>
      </c>
      <c r="AA300" s="2">
        <v>12.154906997516749</v>
      </c>
      <c r="AB300" s="2">
        <f t="shared" si="8"/>
        <v>0.19600417190985286</v>
      </c>
      <c r="AC300" s="2">
        <v>14.588122419559275</v>
      </c>
      <c r="AD300" s="2">
        <v>1.2641857421865224</v>
      </c>
    </row>
    <row r="301" spans="1:30" x14ac:dyDescent="0.2">
      <c r="A301" s="9" t="s">
        <v>97</v>
      </c>
      <c r="B301" s="6">
        <v>1400</v>
      </c>
      <c r="C301" s="16" t="s">
        <v>92</v>
      </c>
      <c r="D301" s="6">
        <v>420.75</v>
      </c>
      <c r="E301" s="17">
        <v>411.82</v>
      </c>
      <c r="F301" s="9">
        <v>3.2</v>
      </c>
      <c r="G301" s="5">
        <f t="shared" si="9"/>
        <v>3.8400000000000003</v>
      </c>
      <c r="H301" s="9"/>
      <c r="I301" s="5">
        <v>11.264162857142848</v>
      </c>
      <c r="J301" s="5">
        <v>-0.12430566597088399</v>
      </c>
      <c r="K301" s="5">
        <v>-1.07383620440811</v>
      </c>
      <c r="L301" s="5">
        <v>0.83353478451012997</v>
      </c>
      <c r="M301" s="5">
        <v>-1.9320379966505401</v>
      </c>
      <c r="N301" s="5">
        <v>1.77969710137086</v>
      </c>
      <c r="O301" s="5">
        <v>0.32734493704437601</v>
      </c>
      <c r="P301" s="5">
        <v>5.8634358648375802E-2</v>
      </c>
      <c r="Q301" s="5">
        <v>0.59682165031594903</v>
      </c>
      <c r="R301" s="5">
        <v>-0.20366118265248101</v>
      </c>
      <c r="S301" s="5">
        <v>0.856593469162238</v>
      </c>
      <c r="U301" s="2" t="s">
        <v>125</v>
      </c>
      <c r="V301" s="7">
        <v>1470</v>
      </c>
      <c r="W301" s="2" t="s">
        <v>107</v>
      </c>
      <c r="X301" s="2">
        <v>126</v>
      </c>
      <c r="Y301" s="2">
        <v>104.48700000000001</v>
      </c>
      <c r="Z301" s="2">
        <v>21.2</v>
      </c>
      <c r="AA301" s="2">
        <v>21.2</v>
      </c>
      <c r="AB301" s="2">
        <f t="shared" si="8"/>
        <v>4.1667999999999994</v>
      </c>
      <c r="AC301" s="2">
        <v>14.700516957085918</v>
      </c>
      <c r="AD301" s="2">
        <v>1.3135269441607189</v>
      </c>
    </row>
    <row r="302" spans="1:30" x14ac:dyDescent="0.2">
      <c r="A302" s="9" t="s">
        <v>91</v>
      </c>
      <c r="B302" s="6">
        <v>765</v>
      </c>
      <c r="C302" s="16" t="s">
        <v>92</v>
      </c>
      <c r="D302" s="6">
        <v>605</v>
      </c>
      <c r="E302" s="17">
        <v>412.24</v>
      </c>
      <c r="F302" s="9">
        <v>3.68</v>
      </c>
      <c r="G302" s="5">
        <f t="shared" si="9"/>
        <v>4.32</v>
      </c>
      <c r="H302" s="9"/>
      <c r="I302" s="5">
        <v>11.46918285714286</v>
      </c>
      <c r="J302" s="5">
        <v>0.11718157851488401</v>
      </c>
      <c r="K302" s="5">
        <v>-0.869535708930816</v>
      </c>
      <c r="L302" s="5">
        <v>1.1092132681854301</v>
      </c>
      <c r="M302" s="5">
        <v>-1.78945412623261</v>
      </c>
      <c r="N302" s="5">
        <v>1.91631661719184</v>
      </c>
      <c r="O302" s="5">
        <v>0.35674033971276797</v>
      </c>
      <c r="P302" s="5">
        <v>8.76450364481796E-2</v>
      </c>
      <c r="Q302" s="5">
        <v>0.60885992283541801</v>
      </c>
      <c r="R302" s="5">
        <v>-0.14764046605022799</v>
      </c>
      <c r="S302" s="5">
        <v>0.81963088208838397</v>
      </c>
      <c r="U302" s="2" t="s">
        <v>125</v>
      </c>
      <c r="V302" s="7">
        <v>1470</v>
      </c>
      <c r="W302" s="2" t="s">
        <v>107</v>
      </c>
      <c r="X302" s="2">
        <v>127</v>
      </c>
      <c r="Y302" s="2">
        <v>105.2765</v>
      </c>
      <c r="Z302" s="2">
        <v>15.2</v>
      </c>
      <c r="AA302" s="2">
        <v>15.2</v>
      </c>
      <c r="AB302" s="2">
        <f t="shared" si="8"/>
        <v>1.5327999999999999</v>
      </c>
      <c r="AC302" s="2">
        <v>14.778514083156704</v>
      </c>
      <c r="AD302" s="2">
        <v>1.3477676825057934</v>
      </c>
    </row>
    <row r="303" spans="1:30" x14ac:dyDescent="0.2">
      <c r="A303" s="9" t="s">
        <v>93</v>
      </c>
      <c r="B303" s="6">
        <v>1470</v>
      </c>
      <c r="C303" s="16" t="s">
        <v>92</v>
      </c>
      <c r="D303" s="6">
        <v>323</v>
      </c>
      <c r="E303" s="17">
        <v>412.49</v>
      </c>
      <c r="F303" s="9">
        <v>3.83</v>
      </c>
      <c r="G303" s="5">
        <f t="shared" si="9"/>
        <v>4.47</v>
      </c>
      <c r="H303" s="9"/>
      <c r="I303" s="5">
        <v>11.591218571428577</v>
      </c>
      <c r="J303" s="5">
        <v>0.23087072571785999</v>
      </c>
      <c r="K303" s="5">
        <v>-0.68731815765750504</v>
      </c>
      <c r="L303" s="5">
        <v>1.1871521026828999</v>
      </c>
      <c r="M303" s="5">
        <v>-1.71103530514581</v>
      </c>
      <c r="N303" s="5">
        <v>2.0119558744421302</v>
      </c>
      <c r="O303" s="5">
        <v>0.52439468415917401</v>
      </c>
      <c r="P303" s="5">
        <v>0.24155173321225001</v>
      </c>
      <c r="Q303" s="5">
        <v>0.78903904009437797</v>
      </c>
      <c r="R303" s="5">
        <v>-1.6102263164351899E-2</v>
      </c>
      <c r="S303" s="5">
        <v>1.07707027404947</v>
      </c>
      <c r="U303" s="2" t="s">
        <v>133</v>
      </c>
      <c r="V303" s="7">
        <v>1035</v>
      </c>
      <c r="W303" s="2" t="s">
        <v>107</v>
      </c>
      <c r="X303" s="2">
        <v>139.25</v>
      </c>
      <c r="Y303" s="2">
        <v>106.29634999999999</v>
      </c>
      <c r="Z303" s="2">
        <v>12.732510431873191</v>
      </c>
      <c r="AA303" s="2">
        <v>12.732510431873191</v>
      </c>
      <c r="AB303" s="2">
        <f t="shared" si="8"/>
        <v>0.44957207959233081</v>
      </c>
      <c r="AC303" s="2">
        <v>15.921532683653354</v>
      </c>
      <c r="AD303" s="2">
        <v>1.8495528481238228</v>
      </c>
    </row>
    <row r="304" spans="1:30" x14ac:dyDescent="0.2">
      <c r="A304" s="9" t="s">
        <v>98</v>
      </c>
      <c r="B304" s="6">
        <v>1470</v>
      </c>
      <c r="C304" s="16" t="s">
        <v>92</v>
      </c>
      <c r="D304" s="6">
        <v>224.5</v>
      </c>
      <c r="E304" s="17">
        <v>413.48</v>
      </c>
      <c r="F304" s="9">
        <v>3.93</v>
      </c>
      <c r="G304" s="5">
        <f t="shared" si="9"/>
        <v>4.57</v>
      </c>
      <c r="H304" s="9"/>
      <c r="I304" s="5">
        <v>11.937800000000001</v>
      </c>
      <c r="J304" s="5">
        <v>5.2732906812157997E-2</v>
      </c>
      <c r="K304" s="5">
        <v>-0.86444393020381105</v>
      </c>
      <c r="L304" s="5">
        <v>1.02049142796819</v>
      </c>
      <c r="M304" s="5">
        <v>-1.9178333348222001</v>
      </c>
      <c r="N304" s="5">
        <v>1.9170214927940299</v>
      </c>
      <c r="O304" s="5">
        <v>0.558016903038414</v>
      </c>
      <c r="P304" s="5">
        <v>0.30772443839767699</v>
      </c>
      <c r="Q304" s="5">
        <v>0.82063244349751696</v>
      </c>
      <c r="R304" s="5">
        <v>3.6711272103236499E-2</v>
      </c>
      <c r="S304" s="5">
        <v>1.0833799273697999</v>
      </c>
      <c r="U304" s="2" t="s">
        <v>133</v>
      </c>
      <c r="V304" s="7">
        <v>1035</v>
      </c>
      <c r="W304" s="2" t="s">
        <v>108</v>
      </c>
      <c r="X304" s="2">
        <v>139.25</v>
      </c>
      <c r="Y304" s="2">
        <v>106.29634999999999</v>
      </c>
      <c r="Z304" s="2">
        <v>16.370328553757894</v>
      </c>
      <c r="AA304" s="2">
        <v>12.605152986393579</v>
      </c>
      <c r="AB304" s="2">
        <f t="shared" si="8"/>
        <v>0.3936621610267812</v>
      </c>
      <c r="AC304" s="2">
        <v>14.445558853480446</v>
      </c>
      <c r="AD304" s="2">
        <v>1.2016003366779158</v>
      </c>
    </row>
    <row r="305" spans="1:30" x14ac:dyDescent="0.2">
      <c r="A305" s="9" t="s">
        <v>94</v>
      </c>
      <c r="B305" s="6">
        <v>700</v>
      </c>
      <c r="C305" s="16" t="s">
        <v>92</v>
      </c>
      <c r="D305" s="6">
        <v>408.5</v>
      </c>
      <c r="E305" s="17">
        <v>414.02</v>
      </c>
      <c r="F305" s="9">
        <v>3.4</v>
      </c>
      <c r="G305" s="5">
        <f t="shared" si="9"/>
        <v>4.04</v>
      </c>
      <c r="H305" s="9"/>
      <c r="I305" s="5">
        <v>12.161458181818187</v>
      </c>
      <c r="J305" s="5">
        <v>2.6280987971254902E-2</v>
      </c>
      <c r="K305" s="5">
        <v>-0.93656216827363703</v>
      </c>
      <c r="L305" s="5">
        <v>0.93447891188588394</v>
      </c>
      <c r="M305" s="5">
        <v>-1.82571858034392</v>
      </c>
      <c r="N305" s="5">
        <v>1.8647700995151999</v>
      </c>
      <c r="O305" s="5">
        <v>0.10082894400943999</v>
      </c>
      <c r="P305" s="5">
        <v>-0.281770766711753</v>
      </c>
      <c r="Q305" s="5">
        <v>0.580510458555628</v>
      </c>
      <c r="R305" s="5">
        <v>-0.604244067136122</v>
      </c>
      <c r="S305" s="5">
        <v>0.94007610406125497</v>
      </c>
      <c r="U305" s="2" t="s">
        <v>135</v>
      </c>
      <c r="V305" s="7">
        <v>1470</v>
      </c>
      <c r="W305" s="2" t="s">
        <v>107</v>
      </c>
      <c r="X305" s="2">
        <v>97</v>
      </c>
      <c r="Y305" s="2">
        <v>108.0545</v>
      </c>
      <c r="Z305" s="2">
        <v>17.87</v>
      </c>
      <c r="AA305" s="2">
        <v>17.87</v>
      </c>
      <c r="AB305" s="2">
        <f t="shared" si="8"/>
        <v>2.7049300000000009</v>
      </c>
      <c r="AC305" s="2">
        <v>14.099717664755449</v>
      </c>
      <c r="AD305" s="2">
        <v>1.0497760548276425</v>
      </c>
    </row>
    <row r="306" spans="1:30" x14ac:dyDescent="0.2">
      <c r="A306" s="9" t="s">
        <v>94</v>
      </c>
      <c r="B306" s="6">
        <v>700</v>
      </c>
      <c r="C306" s="16" t="s">
        <v>92</v>
      </c>
      <c r="D306" s="6">
        <v>410</v>
      </c>
      <c r="E306" s="17">
        <v>415.11</v>
      </c>
      <c r="F306" s="9">
        <v>3.55</v>
      </c>
      <c r="G306" s="5">
        <f t="shared" si="9"/>
        <v>4.1899999999999995</v>
      </c>
      <c r="H306" s="9"/>
      <c r="I306" s="5">
        <v>11.907426666666691</v>
      </c>
      <c r="J306" s="5">
        <v>7.9372201005653203E-2</v>
      </c>
      <c r="K306" s="5">
        <v>-0.85709700032388303</v>
      </c>
      <c r="L306" s="5">
        <v>1.0195569380129901</v>
      </c>
      <c r="M306" s="5">
        <v>-1.8074487581294401</v>
      </c>
      <c r="N306" s="5">
        <v>1.9557863092385399</v>
      </c>
      <c r="O306" s="5">
        <v>0.29537924912400498</v>
      </c>
      <c r="P306" s="5">
        <v>-0.16791877661929999</v>
      </c>
      <c r="Q306" s="5">
        <v>0.64218337030069705</v>
      </c>
      <c r="R306" s="5">
        <v>-0.52925883490804604</v>
      </c>
      <c r="S306" s="5">
        <v>0.90861116678913301</v>
      </c>
      <c r="U306" s="2" t="s">
        <v>133</v>
      </c>
      <c r="V306" s="7">
        <v>1035</v>
      </c>
      <c r="W306" s="2" t="s">
        <v>107</v>
      </c>
      <c r="X306" s="2">
        <v>142.25</v>
      </c>
      <c r="Y306" s="2">
        <v>108.49894999999999</v>
      </c>
      <c r="Z306" s="2">
        <v>13.82013084913547</v>
      </c>
      <c r="AA306" s="2">
        <v>13.82013084913547</v>
      </c>
      <c r="AB306" s="2">
        <f t="shared" si="8"/>
        <v>0.92703744277047218</v>
      </c>
      <c r="AC306" s="2">
        <v>14.42092986407882</v>
      </c>
      <c r="AD306" s="2">
        <v>1.1907882103306022</v>
      </c>
    </row>
    <row r="307" spans="1:30" x14ac:dyDescent="0.2">
      <c r="A307" s="9" t="s">
        <v>91</v>
      </c>
      <c r="B307" s="6">
        <v>765</v>
      </c>
      <c r="C307" s="16" t="s">
        <v>92</v>
      </c>
      <c r="D307" s="6">
        <v>608</v>
      </c>
      <c r="E307" s="17">
        <v>415.71</v>
      </c>
      <c r="F307" s="9">
        <v>3.75</v>
      </c>
      <c r="G307" s="5">
        <f t="shared" si="9"/>
        <v>4.3899999999999997</v>
      </c>
      <c r="H307" s="9"/>
      <c r="I307" s="5">
        <v>11.334129999999989</v>
      </c>
      <c r="J307" s="5">
        <v>0.11929998572624501</v>
      </c>
      <c r="K307" s="5">
        <v>-0.81611432187297395</v>
      </c>
      <c r="L307" s="5">
        <v>1.10093460004358</v>
      </c>
      <c r="M307" s="5">
        <v>-1.70022902451254</v>
      </c>
      <c r="N307" s="5">
        <v>2.0506146277192601</v>
      </c>
      <c r="O307" s="5">
        <v>0.56462459305375701</v>
      </c>
      <c r="P307" s="5">
        <v>0.31591948328524599</v>
      </c>
      <c r="Q307" s="5">
        <v>0.83083849131056797</v>
      </c>
      <c r="R307" s="5">
        <v>4.9837135181920802E-2</v>
      </c>
      <c r="S307" s="5">
        <v>1.09822390488552</v>
      </c>
      <c r="U307" s="2" t="s">
        <v>133</v>
      </c>
      <c r="V307" s="7">
        <v>1035</v>
      </c>
      <c r="W307" s="2" t="s">
        <v>107</v>
      </c>
      <c r="X307" s="2">
        <v>143.75</v>
      </c>
      <c r="Y307" s="2">
        <v>109.60024999999999</v>
      </c>
      <c r="Z307" s="2">
        <v>13.470794056375002</v>
      </c>
      <c r="AA307" s="2">
        <v>13.470794056375002</v>
      </c>
      <c r="AB307" s="2">
        <f t="shared" si="8"/>
        <v>0.77367859074862633</v>
      </c>
      <c r="AC307" s="2">
        <v>14.642859601268418</v>
      </c>
      <c r="AD307" s="2">
        <v>1.2882153649568355</v>
      </c>
    </row>
    <row r="308" spans="1:30" x14ac:dyDescent="0.2">
      <c r="A308" s="9" t="s">
        <v>94</v>
      </c>
      <c r="B308" s="6">
        <v>700</v>
      </c>
      <c r="C308" s="16" t="s">
        <v>92</v>
      </c>
      <c r="D308" s="6">
        <v>412.5</v>
      </c>
      <c r="E308" s="17">
        <v>416.91</v>
      </c>
      <c r="F308" s="9">
        <v>3.57</v>
      </c>
      <c r="G308" s="5">
        <f t="shared" si="9"/>
        <v>4.21</v>
      </c>
      <c r="H308" s="9"/>
      <c r="I308" s="5">
        <v>12.393400000000002</v>
      </c>
      <c r="J308" s="5">
        <v>-0.40697518219990902</v>
      </c>
      <c r="K308" s="5">
        <v>-1.3658922495026</v>
      </c>
      <c r="L308" s="5">
        <v>0.53368880665940999</v>
      </c>
      <c r="M308" s="5">
        <v>-2.2943156473218802</v>
      </c>
      <c r="N308" s="5">
        <v>1.4523851584327501</v>
      </c>
      <c r="O308" s="5">
        <v>0.19306034668909999</v>
      </c>
      <c r="P308" s="5">
        <v>-0.16195835377592699</v>
      </c>
      <c r="Q308" s="5">
        <v>0.50808958390158798</v>
      </c>
      <c r="R308" s="5">
        <v>-0.54318280822735798</v>
      </c>
      <c r="S308" s="5">
        <v>0.80357365805805603</v>
      </c>
      <c r="U308" s="2" t="s">
        <v>133</v>
      </c>
      <c r="V308" s="7">
        <v>1035</v>
      </c>
      <c r="W308" s="2" t="s">
        <v>107</v>
      </c>
      <c r="X308" s="2">
        <v>144.75</v>
      </c>
      <c r="Y308" s="2">
        <v>110.33444999999999</v>
      </c>
      <c r="Z308" s="2">
        <v>14.338571428490059</v>
      </c>
      <c r="AA308" s="2">
        <v>14.338571428490059</v>
      </c>
      <c r="AB308" s="2">
        <f t="shared" si="8"/>
        <v>1.1546328571071367</v>
      </c>
      <c r="AC308" s="2">
        <v>13.57810659208219</v>
      </c>
      <c r="AD308" s="2">
        <v>0.82078879392408144</v>
      </c>
    </row>
    <row r="309" spans="1:30" x14ac:dyDescent="0.2">
      <c r="A309" s="9" t="s">
        <v>98</v>
      </c>
      <c r="B309" s="6">
        <v>1470</v>
      </c>
      <c r="C309" s="16" t="s">
        <v>92</v>
      </c>
      <c r="D309" s="6">
        <v>226.5</v>
      </c>
      <c r="E309" s="17">
        <v>418.8</v>
      </c>
      <c r="F309" s="9">
        <v>3.86</v>
      </c>
      <c r="G309" s="5">
        <f t="shared" si="9"/>
        <v>4.5</v>
      </c>
      <c r="H309" s="9"/>
      <c r="I309" s="5">
        <v>12.393400000000002</v>
      </c>
      <c r="J309" s="5">
        <v>-0.241076939789612</v>
      </c>
      <c r="K309" s="5">
        <v>-1.2347340148399</v>
      </c>
      <c r="L309" s="5">
        <v>0.65108259325163897</v>
      </c>
      <c r="M309" s="5">
        <v>-2.1339397469818899</v>
      </c>
      <c r="N309" s="5">
        <v>1.5271043700524001</v>
      </c>
      <c r="O309" s="5">
        <v>-0.212165244626282</v>
      </c>
      <c r="P309" s="5">
        <v>-0.54851865524208199</v>
      </c>
      <c r="Q309" s="5">
        <v>0.32276913400132101</v>
      </c>
      <c r="R309" s="5">
        <v>-0.81573348096384402</v>
      </c>
      <c r="S309" s="5">
        <v>0.63702900506459703</v>
      </c>
      <c r="U309" s="2" t="s">
        <v>133</v>
      </c>
      <c r="V309" s="7">
        <v>1035</v>
      </c>
      <c r="W309" s="2" t="s">
        <v>107</v>
      </c>
      <c r="X309" s="2">
        <v>145.25</v>
      </c>
      <c r="Y309" s="2">
        <v>110.70155</v>
      </c>
      <c r="Z309" s="2">
        <v>13.714801672341567</v>
      </c>
      <c r="AA309" s="2">
        <v>13.714801672341567</v>
      </c>
      <c r="AB309" s="2">
        <f t="shared" si="8"/>
        <v>0.8807979341579486</v>
      </c>
      <c r="AC309" s="2">
        <v>12.431915285828477</v>
      </c>
      <c r="AD309" s="2">
        <v>0.3176108104787021</v>
      </c>
    </row>
    <row r="310" spans="1:30" x14ac:dyDescent="0.2">
      <c r="A310" s="9" t="s">
        <v>93</v>
      </c>
      <c r="B310" s="6">
        <v>1470</v>
      </c>
      <c r="C310" s="16" t="s">
        <v>92</v>
      </c>
      <c r="D310" s="6">
        <v>332</v>
      </c>
      <c r="E310" s="17">
        <v>420.02</v>
      </c>
      <c r="F310" s="9">
        <v>3.88</v>
      </c>
      <c r="G310" s="5">
        <f t="shared" si="9"/>
        <v>4.5199999999999996</v>
      </c>
      <c r="H310" s="9"/>
      <c r="I310" s="5">
        <v>11.486539047619045</v>
      </c>
      <c r="J310" s="5">
        <v>-0.29696761948897998</v>
      </c>
      <c r="K310" s="5">
        <v>-1.2359949037292399</v>
      </c>
      <c r="L310" s="5">
        <v>0.63982594189840902</v>
      </c>
      <c r="M310" s="5">
        <v>-2.0570096016518198</v>
      </c>
      <c r="N310" s="5">
        <v>1.5125562606043499</v>
      </c>
      <c r="O310" s="5">
        <v>0.15719395574075301</v>
      </c>
      <c r="P310" s="5">
        <v>-0.357465479796578</v>
      </c>
      <c r="Q310" s="5">
        <v>0.51739823670009999</v>
      </c>
      <c r="R310" s="5">
        <v>-0.72654141655107296</v>
      </c>
      <c r="S310" s="5">
        <v>0.78013411591416804</v>
      </c>
      <c r="U310" s="2" t="s">
        <v>133</v>
      </c>
      <c r="V310" s="7">
        <v>1035</v>
      </c>
      <c r="W310" s="2" t="s">
        <v>108</v>
      </c>
      <c r="X310" s="2">
        <v>145.25</v>
      </c>
      <c r="Y310" s="2">
        <v>110.70155</v>
      </c>
      <c r="Z310" s="2">
        <v>16.293811628660837</v>
      </c>
      <c r="AA310" s="2">
        <v>12.546234954068845</v>
      </c>
      <c r="AB310" s="2">
        <f t="shared" si="8"/>
        <v>0.36779714483622339</v>
      </c>
      <c r="AC310" s="2">
        <v>12.324299748252304</v>
      </c>
      <c r="AD310" s="2">
        <v>0.2703675894827624</v>
      </c>
    </row>
    <row r="311" spans="1:30" x14ac:dyDescent="0.2">
      <c r="A311" s="9" t="s">
        <v>91</v>
      </c>
      <c r="B311" s="6">
        <v>765</v>
      </c>
      <c r="C311" s="16" t="s">
        <v>92</v>
      </c>
      <c r="D311" s="6">
        <v>613</v>
      </c>
      <c r="E311" s="17">
        <v>421.49</v>
      </c>
      <c r="F311" s="9">
        <v>3.17</v>
      </c>
      <c r="G311" s="5">
        <f t="shared" si="9"/>
        <v>3.81</v>
      </c>
      <c r="H311" s="9"/>
      <c r="I311" s="5">
        <v>11.805459047619047</v>
      </c>
      <c r="J311" s="5">
        <v>-0.35886982756332197</v>
      </c>
      <c r="K311" s="5">
        <v>-1.3032228894983999</v>
      </c>
      <c r="L311" s="5">
        <v>0.62759276935755404</v>
      </c>
      <c r="M311" s="5">
        <v>-2.20740467045376</v>
      </c>
      <c r="N311" s="5">
        <v>1.5503128334692999</v>
      </c>
      <c r="O311" s="5">
        <v>0.28398475717410199</v>
      </c>
      <c r="P311" s="5">
        <v>4.5296008044921003E-2</v>
      </c>
      <c r="Q311" s="5">
        <v>0.56073046063604703</v>
      </c>
      <c r="R311" s="5">
        <v>-0.227030877934773</v>
      </c>
      <c r="S311" s="5">
        <v>0.82414373950793096</v>
      </c>
      <c r="U311" s="2" t="s">
        <v>132</v>
      </c>
      <c r="V311" s="7">
        <v>765</v>
      </c>
      <c r="W311" s="2" t="s">
        <v>108</v>
      </c>
      <c r="X311" s="2">
        <v>170</v>
      </c>
      <c r="Y311" s="2">
        <v>110.91170000000001</v>
      </c>
      <c r="Z311" s="2">
        <v>10.505421192034966</v>
      </c>
      <c r="AA311" s="2">
        <v>8.0891743178669238</v>
      </c>
      <c r="AB311" s="2">
        <f t="shared" si="8"/>
        <v>-1.5888524744564201</v>
      </c>
      <c r="AC311" s="2">
        <v>11.978018475619129</v>
      </c>
      <c r="AD311" s="2">
        <v>0.11835011079679791</v>
      </c>
    </row>
    <row r="312" spans="1:30" x14ac:dyDescent="0.2">
      <c r="A312" s="9" t="s">
        <v>97</v>
      </c>
      <c r="B312" s="6">
        <v>1400</v>
      </c>
      <c r="C312" s="16" t="s">
        <v>96</v>
      </c>
      <c r="D312" s="6">
        <v>422.75</v>
      </c>
      <c r="E312" s="17">
        <v>422.63</v>
      </c>
      <c r="F312" s="9">
        <v>3.76</v>
      </c>
      <c r="G312" s="5">
        <f t="shared" si="9"/>
        <v>4.3999999999999995</v>
      </c>
      <c r="H312" s="9"/>
      <c r="I312" s="5">
        <v>11.937800000000001</v>
      </c>
      <c r="J312" s="5">
        <v>-0.48118507352651801</v>
      </c>
      <c r="K312" s="5">
        <v>-1.44335735757588</v>
      </c>
      <c r="L312" s="5">
        <v>0.48432608785852699</v>
      </c>
      <c r="M312" s="5">
        <v>-2.4011057868347998</v>
      </c>
      <c r="N312" s="5">
        <v>1.3622401682457901</v>
      </c>
      <c r="O312" s="5">
        <v>0.17225806414932601</v>
      </c>
      <c r="P312" s="5">
        <v>-0.12276756739675999</v>
      </c>
      <c r="Q312" s="5">
        <v>0.44869777706657799</v>
      </c>
      <c r="R312" s="5">
        <v>-0.40151157997629899</v>
      </c>
      <c r="S312" s="5">
        <v>0.75145299274842403</v>
      </c>
      <c r="U312" s="2" t="s">
        <v>128</v>
      </c>
      <c r="V312" s="7">
        <v>700</v>
      </c>
      <c r="W312" s="2" t="s">
        <v>107</v>
      </c>
      <c r="X312" s="2">
        <v>141</v>
      </c>
      <c r="Y312" s="2">
        <v>111.59</v>
      </c>
      <c r="Z312" s="2">
        <v>12.932716368494134</v>
      </c>
      <c r="AA312" s="2">
        <v>12.932716368494134</v>
      </c>
      <c r="AB312" s="2">
        <f t="shared" si="8"/>
        <v>0.53746248576892519</v>
      </c>
      <c r="AC312" s="2">
        <v>11.809470999480421</v>
      </c>
      <c r="AD312" s="2">
        <v>4.4357768771905448E-2</v>
      </c>
    </row>
    <row r="313" spans="1:30" x14ac:dyDescent="0.2">
      <c r="A313" s="9" t="s">
        <v>98</v>
      </c>
      <c r="B313" s="6">
        <v>1470</v>
      </c>
      <c r="C313" s="16" t="s">
        <v>92</v>
      </c>
      <c r="D313" s="6">
        <v>228.5</v>
      </c>
      <c r="E313" s="17">
        <v>424.12</v>
      </c>
      <c r="F313" s="9">
        <v>3.9</v>
      </c>
      <c r="G313" s="5">
        <f t="shared" si="9"/>
        <v>4.54</v>
      </c>
      <c r="H313" s="9"/>
      <c r="I313" s="5">
        <v>11.937800000000001</v>
      </c>
      <c r="J313" s="5">
        <v>-0.51252015057357903</v>
      </c>
      <c r="K313" s="5">
        <v>-1.5167380094921299</v>
      </c>
      <c r="L313" s="5">
        <v>0.51166065818393602</v>
      </c>
      <c r="M313" s="5">
        <v>-2.4124822517140898</v>
      </c>
      <c r="N313" s="5">
        <v>1.32321314001551</v>
      </c>
      <c r="O313" s="5">
        <v>0.132391812591893</v>
      </c>
      <c r="P313" s="5">
        <v>-0.127250019337427</v>
      </c>
      <c r="Q313" s="5">
        <v>0.434677142741273</v>
      </c>
      <c r="R313" s="5">
        <v>-0.39300872966772898</v>
      </c>
      <c r="S313" s="5">
        <v>0.71374181008162496</v>
      </c>
      <c r="U313" s="2" t="s">
        <v>133</v>
      </c>
      <c r="V313" s="7">
        <v>1035</v>
      </c>
      <c r="W313" s="2" t="s">
        <v>107</v>
      </c>
      <c r="X313" s="2">
        <v>146.75</v>
      </c>
      <c r="Y313" s="2">
        <v>111.80284999999999</v>
      </c>
      <c r="Z313" s="2">
        <v>12.607165065324171</v>
      </c>
      <c r="AA313" s="2">
        <v>12.607165065324171</v>
      </c>
      <c r="AB313" s="2">
        <f t="shared" si="8"/>
        <v>0.39454546367731158</v>
      </c>
      <c r="AC313" s="2">
        <v>11.943518031209754</v>
      </c>
      <c r="AD313" s="2">
        <v>0.1032044157010823</v>
      </c>
    </row>
    <row r="314" spans="1:30" x14ac:dyDescent="0.2">
      <c r="A314" s="9" t="s">
        <v>91</v>
      </c>
      <c r="B314" s="6">
        <v>765</v>
      </c>
      <c r="C314" s="16" t="s">
        <v>92</v>
      </c>
      <c r="D314" s="6">
        <v>668</v>
      </c>
      <c r="E314" s="17">
        <v>485.08</v>
      </c>
      <c r="F314" s="9">
        <v>3.67</v>
      </c>
      <c r="G314" s="5">
        <f t="shared" si="9"/>
        <v>4.3099999999999996</v>
      </c>
      <c r="H314" s="9"/>
      <c r="I314" s="5">
        <v>11.05359851851852</v>
      </c>
      <c r="J314" s="5">
        <v>-0.44938678240441499</v>
      </c>
      <c r="K314" s="5">
        <v>-1.40022386164886</v>
      </c>
      <c r="L314" s="5">
        <v>0.45546103412462002</v>
      </c>
      <c r="M314" s="5">
        <v>-2.3174334742759002</v>
      </c>
      <c r="N314" s="5">
        <v>1.32565293082064</v>
      </c>
      <c r="O314" s="5">
        <v>0.21650376526875101</v>
      </c>
      <c r="P314" s="5">
        <v>-5.2240106160609097E-2</v>
      </c>
      <c r="Q314" s="5">
        <v>0.48494081341680401</v>
      </c>
      <c r="R314" s="5">
        <v>-0.31241980175433498</v>
      </c>
      <c r="S314" s="5">
        <v>0.74563459462062498</v>
      </c>
      <c r="U314" s="2" t="s">
        <v>133</v>
      </c>
      <c r="V314" s="7">
        <v>1035</v>
      </c>
      <c r="W314" s="2" t="s">
        <v>108</v>
      </c>
      <c r="X314" s="2">
        <v>146.75</v>
      </c>
      <c r="Y314" s="2">
        <v>111.80284999999999</v>
      </c>
      <c r="Z314" s="2">
        <v>16.716966612529898</v>
      </c>
      <c r="AA314" s="2">
        <v>12.872064291648021</v>
      </c>
      <c r="AB314" s="2">
        <f t="shared" si="8"/>
        <v>0.51083622403348183</v>
      </c>
      <c r="AC314" s="2">
        <v>14.149789577563851</v>
      </c>
      <c r="AD314" s="2">
        <v>1.0717576245505311</v>
      </c>
    </row>
    <row r="315" spans="1:30" x14ac:dyDescent="0.2">
      <c r="A315" s="9" t="s">
        <v>91</v>
      </c>
      <c r="B315" s="6">
        <v>765</v>
      </c>
      <c r="C315" s="16" t="s">
        <v>92</v>
      </c>
      <c r="D315" s="6">
        <v>670</v>
      </c>
      <c r="E315" s="17">
        <v>487.39</v>
      </c>
      <c r="F315" s="9">
        <v>3.01</v>
      </c>
      <c r="G315" s="5">
        <f t="shared" si="9"/>
        <v>3.65</v>
      </c>
      <c r="H315" s="9"/>
      <c r="I315" s="5">
        <v>11.035880740740742</v>
      </c>
      <c r="J315" s="5">
        <v>-0.43997394380377203</v>
      </c>
      <c r="K315" s="5">
        <v>-1.3968246962497199</v>
      </c>
      <c r="L315" s="5">
        <v>0.47096173486487802</v>
      </c>
      <c r="M315" s="5">
        <v>-2.3040026800831699</v>
      </c>
      <c r="N315" s="5">
        <v>1.4070410697228599</v>
      </c>
      <c r="O315" s="5">
        <v>0.21612638762237099</v>
      </c>
      <c r="P315" s="5">
        <v>-4.0692291394198603E-2</v>
      </c>
      <c r="Q315" s="5">
        <v>0.48159649286633199</v>
      </c>
      <c r="R315" s="5">
        <v>-0.29234519631406503</v>
      </c>
      <c r="S315" s="5">
        <v>0.73328844946371297</v>
      </c>
      <c r="U315" s="2" t="s">
        <v>137</v>
      </c>
      <c r="V315" s="7">
        <v>800</v>
      </c>
      <c r="W315" s="2" t="s">
        <v>138</v>
      </c>
      <c r="X315" s="2">
        <v>28.5</v>
      </c>
      <c r="Y315" s="2">
        <v>112.74486275686216</v>
      </c>
      <c r="Z315" s="2">
        <v>13.216470112715523</v>
      </c>
      <c r="AA315" s="2">
        <v>13.216470112715523</v>
      </c>
      <c r="AB315" s="2">
        <f t="shared" si="8"/>
        <v>0.66203037948211474</v>
      </c>
      <c r="AC315" s="2">
        <v>14.296661472509999</v>
      </c>
      <c r="AD315" s="2">
        <v>1.13623438643189</v>
      </c>
    </row>
    <row r="316" spans="1:30" x14ac:dyDescent="0.2">
      <c r="A316" s="9" t="s">
        <v>98</v>
      </c>
      <c r="B316" s="6">
        <v>1470</v>
      </c>
      <c r="C316" s="16" t="s">
        <v>92</v>
      </c>
      <c r="D316" s="6">
        <v>287.5</v>
      </c>
      <c r="E316" s="17">
        <v>491.04</v>
      </c>
      <c r="F316" s="9">
        <v>3.71</v>
      </c>
      <c r="G316" s="5">
        <f t="shared" si="9"/>
        <v>4.3499999999999996</v>
      </c>
      <c r="H316" s="9"/>
      <c r="I316" s="5">
        <v>11.0266</v>
      </c>
      <c r="J316" s="5">
        <v>-0.43368640946914</v>
      </c>
      <c r="K316" s="5">
        <v>-1.38353865691435</v>
      </c>
      <c r="L316" s="5">
        <v>0.53717156850059</v>
      </c>
      <c r="M316" s="5">
        <v>-2.2211564803919401</v>
      </c>
      <c r="N316" s="5">
        <v>1.49008432152985</v>
      </c>
      <c r="O316" s="5">
        <v>0.18104407377703199</v>
      </c>
      <c r="P316" s="5">
        <v>-0.10666328207464799</v>
      </c>
      <c r="Q316" s="5">
        <v>0.45794655351635999</v>
      </c>
      <c r="R316" s="5">
        <v>-0.37071674309136599</v>
      </c>
      <c r="S316" s="5">
        <v>0.73122519671158004</v>
      </c>
      <c r="U316" s="2" t="s">
        <v>128</v>
      </c>
      <c r="V316" s="7">
        <v>700</v>
      </c>
      <c r="W316" s="2" t="s">
        <v>107</v>
      </c>
      <c r="X316" s="2">
        <v>144</v>
      </c>
      <c r="Y316" s="2">
        <v>113.8922</v>
      </c>
      <c r="Z316" s="2">
        <v>19.120532049637401</v>
      </c>
      <c r="AA316" s="2">
        <v>19.120532049637401</v>
      </c>
      <c r="AB316" s="2">
        <f t="shared" si="8"/>
        <v>3.2539135697908188</v>
      </c>
      <c r="AC316" s="2">
        <v>14.109065514612869</v>
      </c>
      <c r="AD316" s="2">
        <v>1.0538797609150494</v>
      </c>
    </row>
    <row r="317" spans="1:30" x14ac:dyDescent="0.2">
      <c r="A317" s="9" t="s">
        <v>98</v>
      </c>
      <c r="B317" s="6">
        <v>1470</v>
      </c>
      <c r="C317" s="16" t="s">
        <v>92</v>
      </c>
      <c r="D317" s="6">
        <v>289.5</v>
      </c>
      <c r="E317" s="17">
        <v>493.37</v>
      </c>
      <c r="F317" s="9">
        <v>3.69</v>
      </c>
      <c r="G317" s="5">
        <f t="shared" si="9"/>
        <v>4.33</v>
      </c>
      <c r="H317" s="9"/>
      <c r="I317" s="5">
        <v>10.906487272727272</v>
      </c>
      <c r="J317" s="5">
        <v>-0.38385186139292898</v>
      </c>
      <c r="K317" s="5">
        <v>-1.3263233784933299</v>
      </c>
      <c r="L317" s="5">
        <v>0.54624580509265397</v>
      </c>
      <c r="M317" s="5">
        <v>-2.2340897403062101</v>
      </c>
      <c r="N317" s="5">
        <v>1.4602226310950901</v>
      </c>
      <c r="O317" s="5">
        <v>3.6493122593648203E-2</v>
      </c>
      <c r="P317" s="5">
        <v>-0.26584965517366599</v>
      </c>
      <c r="Q317" s="5">
        <v>0.35835479298310402</v>
      </c>
      <c r="R317" s="5">
        <v>-0.58511855269318402</v>
      </c>
      <c r="S317" s="5">
        <v>0.66520847432100105</v>
      </c>
      <c r="U317" s="2" t="s">
        <v>132</v>
      </c>
      <c r="V317" s="7">
        <v>765</v>
      </c>
      <c r="W317" s="2" t="s">
        <v>107</v>
      </c>
      <c r="X317" s="2">
        <v>178</v>
      </c>
      <c r="Y317" s="2">
        <v>115.78850000000001</v>
      </c>
      <c r="Z317" s="2">
        <v>13.667075843224877</v>
      </c>
      <c r="AA317" s="2">
        <v>13.667075843224877</v>
      </c>
      <c r="AB317" s="2">
        <f t="shared" si="8"/>
        <v>0.85984629517572131</v>
      </c>
      <c r="AC317" s="2">
        <v>14.814070958210646</v>
      </c>
      <c r="AD317" s="2">
        <v>1.3633771506544736</v>
      </c>
    </row>
    <row r="318" spans="1:30" x14ac:dyDescent="0.2">
      <c r="A318" s="9" t="s">
        <v>91</v>
      </c>
      <c r="B318" s="6">
        <v>765</v>
      </c>
      <c r="C318" s="16" t="s">
        <v>92</v>
      </c>
      <c r="D318" s="6">
        <v>677</v>
      </c>
      <c r="E318" s="17">
        <v>495.49</v>
      </c>
      <c r="F318" s="9">
        <v>3.45</v>
      </c>
      <c r="G318" s="5">
        <f t="shared" si="9"/>
        <v>4.09</v>
      </c>
      <c r="H318" s="9"/>
      <c r="I318" s="5">
        <v>10.613798787878789</v>
      </c>
      <c r="J318" s="5">
        <v>-0.455473963369871</v>
      </c>
      <c r="K318" s="5">
        <v>-1.36651937771048</v>
      </c>
      <c r="L318" s="5">
        <v>0.52536374682093501</v>
      </c>
      <c r="M318" s="5">
        <v>-2.2327576418347101</v>
      </c>
      <c r="N318" s="5">
        <v>1.3652547846838301</v>
      </c>
      <c r="O318" s="5">
        <v>6.9281349727354797E-3</v>
      </c>
      <c r="P318" s="5">
        <v>-0.28407236017158399</v>
      </c>
      <c r="Q318" s="5">
        <v>0.348106901494596</v>
      </c>
      <c r="R318" s="5">
        <v>-0.59005714008013099</v>
      </c>
      <c r="S318" s="5">
        <v>0.659680892695792</v>
      </c>
      <c r="U318" s="2" t="s">
        <v>133</v>
      </c>
      <c r="V318" s="7">
        <v>1035</v>
      </c>
      <c r="W318" s="2" t="s">
        <v>108</v>
      </c>
      <c r="X318" s="2">
        <v>152.75</v>
      </c>
      <c r="Y318" s="2">
        <v>116.20804999999999</v>
      </c>
      <c r="Z318" s="2">
        <v>15.154786072517554</v>
      </c>
      <c r="AA318" s="2">
        <v>11.669185275838517</v>
      </c>
      <c r="AB318" s="2">
        <f t="shared" si="8"/>
        <v>-1.7227663906890456E-2</v>
      </c>
      <c r="AC318" s="2">
        <v>14.579787249775748</v>
      </c>
      <c r="AD318" s="2">
        <v>1.260526602651554</v>
      </c>
    </row>
    <row r="319" spans="1:30" x14ac:dyDescent="0.2">
      <c r="A319" s="9" t="s">
        <v>98</v>
      </c>
      <c r="B319" s="6">
        <v>1470</v>
      </c>
      <c r="C319" s="16" t="s">
        <v>92</v>
      </c>
      <c r="D319" s="6">
        <v>291.5</v>
      </c>
      <c r="E319" s="17">
        <v>495.7</v>
      </c>
      <c r="F319" s="9">
        <v>3.72</v>
      </c>
      <c r="G319" s="5">
        <f t="shared" si="9"/>
        <v>4.3600000000000003</v>
      </c>
      <c r="H319" s="9"/>
      <c r="I319" s="5">
        <v>10.584806060606063</v>
      </c>
      <c r="J319" s="5">
        <v>-0.491605515985021</v>
      </c>
      <c r="K319" s="5">
        <v>-1.4186270062609301</v>
      </c>
      <c r="L319" s="5">
        <v>0.43377043856438702</v>
      </c>
      <c r="M319" s="5">
        <v>-2.3541040911305902</v>
      </c>
      <c r="N319" s="5">
        <v>1.34994059410335</v>
      </c>
      <c r="O319" s="5">
        <v>0.16543318336089799</v>
      </c>
      <c r="P319" s="5">
        <v>-0.13473521232079699</v>
      </c>
      <c r="Q319" s="5">
        <v>0.43160905088296497</v>
      </c>
      <c r="R319" s="5">
        <v>-0.42486204076245299</v>
      </c>
      <c r="S319" s="5">
        <v>0.71378044999476398</v>
      </c>
      <c r="U319" s="2" t="s">
        <v>137</v>
      </c>
      <c r="V319" s="7">
        <v>800</v>
      </c>
      <c r="W319" s="2" t="s">
        <v>138</v>
      </c>
      <c r="X319" s="2">
        <v>31.5</v>
      </c>
      <c r="Y319" s="2">
        <v>117.2446377681116</v>
      </c>
      <c r="Z319" s="2">
        <v>16.397091509636912</v>
      </c>
      <c r="AA319" s="2">
        <v>16.397091509636912</v>
      </c>
      <c r="AB319" s="2">
        <f t="shared" si="8"/>
        <v>2.0583231727306046</v>
      </c>
      <c r="AC319" s="2">
        <v>13.697253330443314</v>
      </c>
      <c r="AD319" s="2">
        <v>0.87309421206461479</v>
      </c>
    </row>
    <row r="320" spans="1:30" x14ac:dyDescent="0.2">
      <c r="A320" s="9" t="s">
        <v>98</v>
      </c>
      <c r="B320" s="6">
        <v>1470</v>
      </c>
      <c r="C320" s="16" t="s">
        <v>92</v>
      </c>
      <c r="D320" s="6">
        <v>293.5</v>
      </c>
      <c r="E320" s="17">
        <v>498.03</v>
      </c>
      <c r="F320" s="9">
        <v>3.67</v>
      </c>
      <c r="G320" s="5">
        <f t="shared" si="9"/>
        <v>4.3099999999999996</v>
      </c>
      <c r="H320" s="9"/>
      <c r="I320" s="5">
        <v>10.89086916666667</v>
      </c>
      <c r="J320" s="5">
        <v>-0.50035850775845703</v>
      </c>
      <c r="K320" s="5">
        <v>-1.4488025764924899</v>
      </c>
      <c r="L320" s="5">
        <v>0.43366577988163302</v>
      </c>
      <c r="M320" s="5">
        <v>-2.3484298182799401</v>
      </c>
      <c r="N320" s="5">
        <v>1.3908209351015901</v>
      </c>
      <c r="O320" s="5">
        <v>0.26225104169270302</v>
      </c>
      <c r="P320" s="5">
        <v>-1.21658711607751E-2</v>
      </c>
      <c r="Q320" s="5">
        <v>0.542729291006251</v>
      </c>
      <c r="R320" s="5">
        <v>-0.27740980123244502</v>
      </c>
      <c r="S320" s="5">
        <v>0.78559211871061396</v>
      </c>
      <c r="U320" s="2" t="s">
        <v>137</v>
      </c>
      <c r="V320" s="7">
        <v>800</v>
      </c>
      <c r="W320" s="2" t="s">
        <v>138</v>
      </c>
      <c r="X320" s="2">
        <v>32.5</v>
      </c>
      <c r="Y320" s="2">
        <v>118.74456277186141</v>
      </c>
      <c r="Z320" s="2">
        <v>12.045051570541036</v>
      </c>
      <c r="AA320" s="2">
        <v>12.045051570541036</v>
      </c>
      <c r="AB320" s="2">
        <f t="shared" si="8"/>
        <v>0.14777763946751499</v>
      </c>
      <c r="AC320" s="2">
        <v>13.349399606532767</v>
      </c>
      <c r="AD320" s="2">
        <v>0.72038642726788549</v>
      </c>
    </row>
    <row r="321" spans="1:30" x14ac:dyDescent="0.2">
      <c r="A321" s="9" t="s">
        <v>98</v>
      </c>
      <c r="B321" s="6">
        <v>1470</v>
      </c>
      <c r="C321" s="16" t="s">
        <v>92</v>
      </c>
      <c r="D321" s="6">
        <v>295.5</v>
      </c>
      <c r="E321" s="17">
        <v>500.36</v>
      </c>
      <c r="F321" s="9">
        <v>3.71</v>
      </c>
      <c r="G321" s="5">
        <f t="shared" si="9"/>
        <v>4.3499999999999996</v>
      </c>
      <c r="H321" s="9"/>
      <c r="I321" s="5">
        <v>10.7988</v>
      </c>
      <c r="J321" s="5">
        <v>-0.52937552666716603</v>
      </c>
      <c r="K321" s="5">
        <v>-1.4360981596565101</v>
      </c>
      <c r="L321" s="5">
        <v>0.427170712955739</v>
      </c>
      <c r="M321" s="5">
        <v>-2.3152789490632002</v>
      </c>
      <c r="N321" s="5">
        <v>1.45534763761597</v>
      </c>
      <c r="O321" s="5">
        <v>0.31353781067920999</v>
      </c>
      <c r="P321" s="5">
        <v>6.2620673184932196E-2</v>
      </c>
      <c r="Q321" s="5">
        <v>0.57223216610646599</v>
      </c>
      <c r="R321" s="5">
        <v>-0.17685298429433799</v>
      </c>
      <c r="S321" s="5">
        <v>0.84870319003892403</v>
      </c>
      <c r="U321" s="2" t="s">
        <v>137</v>
      </c>
      <c r="V321" s="7">
        <v>800</v>
      </c>
      <c r="W321" s="2" t="s">
        <v>138</v>
      </c>
      <c r="X321" s="2">
        <v>33.5</v>
      </c>
      <c r="Y321" s="2">
        <v>120.24448777561123</v>
      </c>
      <c r="Z321" s="2">
        <v>14.707862452975236</v>
      </c>
      <c r="AA321" s="2">
        <v>14.707862452975236</v>
      </c>
      <c r="AB321" s="2">
        <f t="shared" si="8"/>
        <v>1.3167516168561288</v>
      </c>
      <c r="AC321" s="2">
        <v>13.520157275256873</v>
      </c>
      <c r="AD321" s="2">
        <v>0.79534904383776706</v>
      </c>
    </row>
    <row r="322" spans="1:30" x14ac:dyDescent="0.2">
      <c r="A322" s="9" t="s">
        <v>91</v>
      </c>
      <c r="B322" s="6">
        <v>765</v>
      </c>
      <c r="C322" s="16" t="s">
        <v>92</v>
      </c>
      <c r="D322" s="6">
        <v>682</v>
      </c>
      <c r="E322" s="17">
        <v>501.27</v>
      </c>
      <c r="F322" s="9">
        <v>3.56</v>
      </c>
      <c r="G322" s="5">
        <f t="shared" si="9"/>
        <v>4.2</v>
      </c>
      <c r="H322" s="9"/>
      <c r="I322" s="5">
        <v>10.7988</v>
      </c>
      <c r="J322" s="5">
        <v>-0.49555870445351002</v>
      </c>
      <c r="K322" s="5">
        <v>-1.42777602573532</v>
      </c>
      <c r="L322" s="5">
        <v>0.43733932521767199</v>
      </c>
      <c r="M322" s="5">
        <v>-2.4437015053945998</v>
      </c>
      <c r="N322" s="5">
        <v>1.27529981262461</v>
      </c>
      <c r="O322" s="5">
        <v>0.21437429971959601</v>
      </c>
      <c r="P322" s="5">
        <v>-0.19524593250717501</v>
      </c>
      <c r="Q322" s="5">
        <v>0.56472587337100399</v>
      </c>
      <c r="R322" s="5">
        <v>-0.51563404448545402</v>
      </c>
      <c r="S322" s="5">
        <v>0.85620812043087502</v>
      </c>
      <c r="U322" s="2" t="s">
        <v>132</v>
      </c>
      <c r="V322" s="7">
        <v>765</v>
      </c>
      <c r="W322" s="2" t="s">
        <v>107</v>
      </c>
      <c r="X322" s="2">
        <v>186</v>
      </c>
      <c r="Y322" s="2">
        <v>120.66530000000002</v>
      </c>
      <c r="Z322" s="2">
        <v>11.927807223672138</v>
      </c>
      <c r="AA322" s="2">
        <v>11.927807223672138</v>
      </c>
      <c r="AB322" s="2">
        <f t="shared" si="8"/>
        <v>9.6307371192068558E-2</v>
      </c>
      <c r="AC322" s="2">
        <v>12.854280600009716</v>
      </c>
      <c r="AD322" s="2">
        <v>0.50302918340426572</v>
      </c>
    </row>
    <row r="323" spans="1:30" x14ac:dyDescent="0.2">
      <c r="A323" s="9" t="s">
        <v>91</v>
      </c>
      <c r="B323" s="6">
        <v>765</v>
      </c>
      <c r="C323" s="16" t="s">
        <v>92</v>
      </c>
      <c r="D323" s="6">
        <v>683</v>
      </c>
      <c r="E323" s="17">
        <v>502.42</v>
      </c>
      <c r="F323" s="9">
        <v>3.23</v>
      </c>
      <c r="G323" s="5">
        <f t="shared" si="9"/>
        <v>3.87</v>
      </c>
      <c r="H323" s="9"/>
      <c r="I323" s="5">
        <v>10.793543076923067</v>
      </c>
      <c r="J323" s="5">
        <v>-0.49365649932899403</v>
      </c>
      <c r="K323" s="5">
        <v>-1.40286250283716</v>
      </c>
      <c r="L323" s="5">
        <v>0.43631139954994502</v>
      </c>
      <c r="M323" s="5">
        <v>-2.4113273983334498</v>
      </c>
      <c r="N323" s="5">
        <v>1.2327756317929699</v>
      </c>
      <c r="O323" s="5">
        <v>5.0113106105309703E-2</v>
      </c>
      <c r="P323" s="5">
        <v>-0.30543207766373898</v>
      </c>
      <c r="Q323" s="5">
        <v>0.48427496547975801</v>
      </c>
      <c r="R323" s="5">
        <v>-0.59701228316881105</v>
      </c>
      <c r="S323" s="5">
        <v>0.79376977853952202</v>
      </c>
      <c r="U323" s="2" t="s">
        <v>132</v>
      </c>
      <c r="V323" s="7">
        <v>765</v>
      </c>
      <c r="W323" s="2" t="s">
        <v>107</v>
      </c>
      <c r="X323" s="2">
        <v>189</v>
      </c>
      <c r="Y323" s="2">
        <v>122.49410000000002</v>
      </c>
      <c r="Z323" s="2">
        <v>12.522973619459037</v>
      </c>
      <c r="AA323" s="2">
        <v>12.522973619459037</v>
      </c>
      <c r="AB323" s="2">
        <f t="shared" ref="AB323:AB386" si="10">0.439*AA323-5.14</f>
        <v>0.35758541894251739</v>
      </c>
      <c r="AC323" s="2">
        <v>13.75922048485881</v>
      </c>
      <c r="AD323" s="2">
        <v>0.90029779285301803</v>
      </c>
    </row>
    <row r="324" spans="1:30" x14ac:dyDescent="0.2">
      <c r="A324" s="9" t="s">
        <v>98</v>
      </c>
      <c r="B324" s="6">
        <v>1470</v>
      </c>
      <c r="C324" s="16" t="s">
        <v>92</v>
      </c>
      <c r="D324" s="6">
        <v>297.5</v>
      </c>
      <c r="E324" s="17">
        <v>502.7</v>
      </c>
      <c r="F324" s="9">
        <v>3.64</v>
      </c>
      <c r="G324" s="5">
        <f t="shared" ref="G324:G355" si="11">F324+0.64</f>
        <v>4.28</v>
      </c>
      <c r="H324" s="9"/>
      <c r="I324" s="5">
        <v>10.719946153846152</v>
      </c>
      <c r="J324" s="5">
        <v>-0.45864855823411499</v>
      </c>
      <c r="K324" s="5">
        <v>-1.4153641950440501</v>
      </c>
      <c r="L324" s="5">
        <v>0.39234513535749499</v>
      </c>
      <c r="M324" s="5">
        <v>-2.3631888285924401</v>
      </c>
      <c r="N324" s="5">
        <v>1.2499932257086099</v>
      </c>
      <c r="O324" s="5">
        <v>0.116402390602202</v>
      </c>
      <c r="P324" s="5">
        <v>-0.22146252280169201</v>
      </c>
      <c r="Q324" s="5">
        <v>0.38964474470636501</v>
      </c>
      <c r="R324" s="5">
        <v>-0.51472605641613201</v>
      </c>
      <c r="S324" s="5">
        <v>0.67964012389119999</v>
      </c>
      <c r="U324" s="2" t="s">
        <v>132</v>
      </c>
      <c r="V324" s="7">
        <v>765</v>
      </c>
      <c r="W324" s="2" t="s">
        <v>107</v>
      </c>
      <c r="X324" s="2">
        <v>190</v>
      </c>
      <c r="Y324" s="2">
        <v>123.10370000000002</v>
      </c>
      <c r="Z324" s="2">
        <v>13.067708133401139</v>
      </c>
      <c r="AA324" s="2">
        <v>13.067708133401139</v>
      </c>
      <c r="AB324" s="2">
        <f t="shared" si="10"/>
        <v>0.59672387056310061</v>
      </c>
      <c r="AC324" s="2">
        <v>14.047792077791872</v>
      </c>
      <c r="AD324" s="2">
        <v>1.0269807221506317</v>
      </c>
    </row>
    <row r="325" spans="1:30" x14ac:dyDescent="0.2">
      <c r="A325" s="9" t="s">
        <v>98</v>
      </c>
      <c r="B325" s="6">
        <v>1470</v>
      </c>
      <c r="C325" s="16" t="s">
        <v>92</v>
      </c>
      <c r="D325" s="6">
        <v>301.5</v>
      </c>
      <c r="E325" s="17">
        <v>507.36</v>
      </c>
      <c r="F325" s="9">
        <v>3.56</v>
      </c>
      <c r="G325" s="5">
        <f t="shared" si="11"/>
        <v>4.2</v>
      </c>
      <c r="H325" s="9"/>
      <c r="I325" s="5">
        <v>10.387188965517241</v>
      </c>
      <c r="J325" s="5">
        <v>-0.353053478775046</v>
      </c>
      <c r="K325" s="5">
        <v>-1.2871942981245601</v>
      </c>
      <c r="L325" s="5">
        <v>0.60068319811344895</v>
      </c>
      <c r="M325" s="5">
        <v>-2.2341974342538098</v>
      </c>
      <c r="N325" s="5">
        <v>1.4912246175732999</v>
      </c>
      <c r="O325" s="5">
        <v>0.15479820826285101</v>
      </c>
      <c r="P325" s="5">
        <v>-0.34183441010989002</v>
      </c>
      <c r="Q325" s="5">
        <v>0.53402995830615996</v>
      </c>
      <c r="R325" s="5">
        <v>-0.67489598401067497</v>
      </c>
      <c r="S325" s="5">
        <v>0.82180291271521599</v>
      </c>
      <c r="U325" s="2" t="s">
        <v>137</v>
      </c>
      <c r="V325" s="7">
        <v>800</v>
      </c>
      <c r="W325" s="2" t="s">
        <v>138</v>
      </c>
      <c r="X325" s="2">
        <v>35.5</v>
      </c>
      <c r="Y325" s="2">
        <v>123.24433778311085</v>
      </c>
      <c r="Z325" s="2">
        <v>16.569750994786496</v>
      </c>
      <c r="AA325" s="2">
        <v>16.569750994786496</v>
      </c>
      <c r="AB325" s="2">
        <f t="shared" si="10"/>
        <v>2.1341206867112721</v>
      </c>
      <c r="AC325" s="2">
        <v>14.36357718160977</v>
      </c>
      <c r="AD325" s="2">
        <v>1.1656103827266895</v>
      </c>
    </row>
    <row r="326" spans="1:30" x14ac:dyDescent="0.2">
      <c r="A326" s="9" t="s">
        <v>98</v>
      </c>
      <c r="B326" s="6">
        <v>1470</v>
      </c>
      <c r="C326" s="16" t="s">
        <v>92</v>
      </c>
      <c r="D326" s="6">
        <v>303.5</v>
      </c>
      <c r="E326" s="17">
        <v>509.69</v>
      </c>
      <c r="F326" s="9">
        <v>3.78</v>
      </c>
      <c r="G326" s="5">
        <f t="shared" si="11"/>
        <v>4.42</v>
      </c>
      <c r="H326" s="9"/>
      <c r="I326" s="5">
        <v>10.570214482758621</v>
      </c>
      <c r="J326" s="5">
        <v>-0.32775165365918002</v>
      </c>
      <c r="K326" s="5">
        <v>-1.2772232447229499</v>
      </c>
      <c r="L326" s="5">
        <v>0.60281373501353497</v>
      </c>
      <c r="M326" s="5">
        <v>-2.32811945183599</v>
      </c>
      <c r="N326" s="5">
        <v>1.4372696361423001</v>
      </c>
      <c r="O326" s="5">
        <v>-6.31644486951735E-2</v>
      </c>
      <c r="P326" s="5">
        <v>-0.45938606339086402</v>
      </c>
      <c r="Q326" s="5">
        <v>0.49081877390742801</v>
      </c>
      <c r="R326" s="5">
        <v>-0.76856471380457803</v>
      </c>
      <c r="S326" s="5">
        <v>0.789966212288712</v>
      </c>
      <c r="U326" s="2" t="s">
        <v>137</v>
      </c>
      <c r="V326" s="7">
        <v>800</v>
      </c>
      <c r="W326" s="2" t="s">
        <v>138</v>
      </c>
      <c r="X326" s="2">
        <v>36.5</v>
      </c>
      <c r="Y326" s="2">
        <v>124.74426278686067</v>
      </c>
      <c r="Z326" s="2">
        <v>16.150720417640549</v>
      </c>
      <c r="AA326" s="2">
        <v>16.150720417640549</v>
      </c>
      <c r="AB326" s="2">
        <f t="shared" si="10"/>
        <v>1.9501662633442018</v>
      </c>
      <c r="AC326" s="2">
        <v>14.930200901408222</v>
      </c>
      <c r="AD326" s="2">
        <v>1.4143581957182096</v>
      </c>
    </row>
    <row r="327" spans="1:30" x14ac:dyDescent="0.2">
      <c r="A327" s="9" t="s">
        <v>98</v>
      </c>
      <c r="B327" s="6">
        <v>1470</v>
      </c>
      <c r="C327" s="16" t="s">
        <v>92</v>
      </c>
      <c r="D327" s="6">
        <v>305.5</v>
      </c>
      <c r="E327" s="17">
        <v>512.02</v>
      </c>
      <c r="F327" s="9">
        <v>3.75</v>
      </c>
      <c r="G327" s="5">
        <f t="shared" si="11"/>
        <v>4.3899999999999997</v>
      </c>
      <c r="H327" s="9"/>
      <c r="I327" s="5">
        <v>10.571000000000002</v>
      </c>
      <c r="J327" s="5">
        <v>-0.381851867521879</v>
      </c>
      <c r="K327" s="5">
        <v>-1.28202091612225</v>
      </c>
      <c r="L327" s="5">
        <v>0.50010985783104001</v>
      </c>
      <c r="M327" s="5">
        <v>-2.2977171024632699</v>
      </c>
      <c r="N327" s="5">
        <v>1.41129750785568</v>
      </c>
      <c r="O327" s="5">
        <v>0.15519355634290199</v>
      </c>
      <c r="P327" s="5">
        <v>-0.32060878844130902</v>
      </c>
      <c r="Q327" s="5">
        <v>0.472755547924745</v>
      </c>
      <c r="R327" s="5">
        <v>-0.64832556158784105</v>
      </c>
      <c r="S327" s="5">
        <v>0.75043078513182604</v>
      </c>
      <c r="U327" s="2" t="s">
        <v>128</v>
      </c>
      <c r="V327" s="7">
        <v>700</v>
      </c>
      <c r="W327" s="2" t="s">
        <v>107</v>
      </c>
      <c r="X327" s="2">
        <v>159</v>
      </c>
      <c r="Y327" s="2">
        <v>125.4032</v>
      </c>
      <c r="Z327" s="2">
        <v>13.506732742761626</v>
      </c>
      <c r="AA327" s="2">
        <v>13.506732742761626</v>
      </c>
      <c r="AB327" s="2">
        <f t="shared" si="10"/>
        <v>0.78945567407235373</v>
      </c>
      <c r="AC327" s="2">
        <v>15.329825962600424</v>
      </c>
      <c r="AD327" s="2">
        <v>1.5897935975815862</v>
      </c>
    </row>
    <row r="328" spans="1:30" x14ac:dyDescent="0.2">
      <c r="A328" s="9" t="s">
        <v>98</v>
      </c>
      <c r="B328" s="6">
        <v>1470</v>
      </c>
      <c r="C328" s="16" t="s">
        <v>92</v>
      </c>
      <c r="D328" s="6">
        <v>307.5</v>
      </c>
      <c r="E328" s="17">
        <v>514.35</v>
      </c>
      <c r="F328" s="9">
        <v>3.86</v>
      </c>
      <c r="G328" s="5">
        <f t="shared" si="11"/>
        <v>4.5</v>
      </c>
      <c r="H328" s="9"/>
      <c r="I328" s="5">
        <v>10.571000000000002</v>
      </c>
      <c r="J328" s="5">
        <v>-0.40212554578454501</v>
      </c>
      <c r="K328" s="5">
        <v>-1.3269502902294299</v>
      </c>
      <c r="L328" s="5">
        <v>0.52774072690363605</v>
      </c>
      <c r="M328" s="5">
        <v>-2.27081102179798</v>
      </c>
      <c r="N328" s="5">
        <v>1.46207398891924</v>
      </c>
      <c r="O328" s="5">
        <v>0.115216264574957</v>
      </c>
      <c r="P328" s="5">
        <v>-0.16412208227554001</v>
      </c>
      <c r="Q328" s="5">
        <v>0.40997240616550401</v>
      </c>
      <c r="R328" s="5">
        <v>-0.413770640069897</v>
      </c>
      <c r="S328" s="5">
        <v>0.67203547116330997</v>
      </c>
      <c r="U328" s="2" t="s">
        <v>137</v>
      </c>
      <c r="V328" s="7">
        <v>800</v>
      </c>
      <c r="W328" s="2" t="s">
        <v>138</v>
      </c>
      <c r="X328" s="2">
        <v>37.5</v>
      </c>
      <c r="Y328" s="2">
        <v>126.24418779061048</v>
      </c>
      <c r="Z328" s="2">
        <v>15.356092218451288</v>
      </c>
      <c r="AA328" s="2">
        <v>15.356092218451288</v>
      </c>
      <c r="AB328" s="2">
        <f t="shared" si="10"/>
        <v>1.6013244839001155</v>
      </c>
      <c r="AC328" s="2">
        <v>14.784395820970456</v>
      </c>
      <c r="AD328" s="2">
        <v>1.3503497654060306</v>
      </c>
    </row>
    <row r="329" spans="1:30" x14ac:dyDescent="0.2">
      <c r="A329" s="9" t="s">
        <v>91</v>
      </c>
      <c r="B329" s="6">
        <v>765</v>
      </c>
      <c r="C329" s="16" t="s">
        <v>92</v>
      </c>
      <c r="D329" s="6">
        <v>694</v>
      </c>
      <c r="E329" s="17">
        <v>515.14</v>
      </c>
      <c r="F329" s="9">
        <v>3.29</v>
      </c>
      <c r="G329" s="5">
        <f t="shared" si="11"/>
        <v>3.93</v>
      </c>
      <c r="H329" s="9"/>
      <c r="I329" s="5">
        <v>10.571000000000002</v>
      </c>
      <c r="J329" s="5">
        <v>-0.41880598012318399</v>
      </c>
      <c r="K329" s="5">
        <v>-1.37750850295897</v>
      </c>
      <c r="L329" s="5">
        <v>0.53908192454767501</v>
      </c>
      <c r="M329" s="5">
        <v>-2.3045845552953201</v>
      </c>
      <c r="N329" s="5">
        <v>1.5756135008918599</v>
      </c>
      <c r="O329" s="5">
        <v>0.22542870816580601</v>
      </c>
      <c r="P329" s="5">
        <v>-7.3590869458688396E-2</v>
      </c>
      <c r="Q329" s="5">
        <v>0.52483530235629905</v>
      </c>
      <c r="R329" s="5">
        <v>-0.35050448629041098</v>
      </c>
      <c r="S329" s="5">
        <v>0.77420419749840297</v>
      </c>
      <c r="U329" s="2" t="s">
        <v>137</v>
      </c>
      <c r="V329" s="7">
        <v>800</v>
      </c>
      <c r="W329" s="2" t="s">
        <v>138</v>
      </c>
      <c r="X329" s="2">
        <v>38.5</v>
      </c>
      <c r="Y329" s="2">
        <v>127.74411279436029</v>
      </c>
      <c r="Z329" s="2">
        <v>15.065833439362157</v>
      </c>
      <c r="AA329" s="2">
        <v>15.065833439362157</v>
      </c>
      <c r="AB329" s="2">
        <f t="shared" si="10"/>
        <v>1.4739008798799871</v>
      </c>
      <c r="AC329" s="2">
        <v>14.341221999694397</v>
      </c>
      <c r="AD329" s="2">
        <v>1.1557964578658408</v>
      </c>
    </row>
    <row r="330" spans="1:30" x14ac:dyDescent="0.2">
      <c r="A330" s="9" t="s">
        <v>98</v>
      </c>
      <c r="B330" s="6">
        <v>1470</v>
      </c>
      <c r="C330" s="16" t="s">
        <v>92</v>
      </c>
      <c r="D330" s="6">
        <v>309.5</v>
      </c>
      <c r="E330" s="17">
        <v>516.69000000000005</v>
      </c>
      <c r="F330" s="9">
        <v>3.65</v>
      </c>
      <c r="G330" s="5">
        <f t="shared" si="11"/>
        <v>4.29</v>
      </c>
      <c r="H330" s="9"/>
      <c r="I330" s="5">
        <v>10.675520000000025</v>
      </c>
      <c r="J330" s="5">
        <v>-0.38842922136478603</v>
      </c>
      <c r="K330" s="5">
        <v>-1.33148469750763</v>
      </c>
      <c r="L330" s="5">
        <v>0.53843563145844797</v>
      </c>
      <c r="M330" s="5">
        <v>-2.3231436010603801</v>
      </c>
      <c r="N330" s="5">
        <v>1.3817049867045501</v>
      </c>
      <c r="O330" s="5">
        <v>0.372482483115401</v>
      </c>
      <c r="P330" s="5">
        <v>0.102521470833473</v>
      </c>
      <c r="Q330" s="5">
        <v>0.61776490011103502</v>
      </c>
      <c r="R330" s="5">
        <v>-0.136088612257838</v>
      </c>
      <c r="S330" s="5">
        <v>0.85051883924150895</v>
      </c>
      <c r="U330" s="2" t="s">
        <v>137</v>
      </c>
      <c r="V330" s="7">
        <v>800</v>
      </c>
      <c r="W330" s="2" t="s">
        <v>138</v>
      </c>
      <c r="X330" s="2">
        <v>39.5</v>
      </c>
      <c r="Y330" s="2">
        <v>129.2440377981101</v>
      </c>
      <c r="Z330" s="2">
        <v>13.842600286636662</v>
      </c>
      <c r="AA330" s="2">
        <v>13.842600286636662</v>
      </c>
      <c r="AB330" s="2">
        <f t="shared" si="10"/>
        <v>0.93690152583349473</v>
      </c>
      <c r="AC330" s="2">
        <v>15.136278176887441</v>
      </c>
      <c r="AD330" s="2">
        <v>1.504826119653587</v>
      </c>
    </row>
    <row r="331" spans="1:30" x14ac:dyDescent="0.2">
      <c r="A331" s="9" t="s">
        <v>98</v>
      </c>
      <c r="B331" s="6">
        <v>1470</v>
      </c>
      <c r="C331" s="16" t="s">
        <v>92</v>
      </c>
      <c r="D331" s="6">
        <v>311.5</v>
      </c>
      <c r="E331" s="17">
        <v>519.02</v>
      </c>
      <c r="F331" s="9">
        <v>3.8</v>
      </c>
      <c r="G331" s="5">
        <f t="shared" si="11"/>
        <v>4.4399999999999995</v>
      </c>
      <c r="H331" s="9"/>
      <c r="I331" s="5">
        <v>10.946477241379313</v>
      </c>
      <c r="J331" s="5">
        <v>-0.29974465746340301</v>
      </c>
      <c r="K331" s="5">
        <v>-1.27806216856058</v>
      </c>
      <c r="L331" s="5">
        <v>0.62857240592914299</v>
      </c>
      <c r="M331" s="5">
        <v>-2.1469792588339902</v>
      </c>
      <c r="N331" s="5">
        <v>1.3874999555647001</v>
      </c>
      <c r="O331" s="5">
        <v>0.46695989319375503</v>
      </c>
      <c r="P331" s="5">
        <v>0.200048092310466</v>
      </c>
      <c r="Q331" s="5">
        <v>0.72399830263642895</v>
      </c>
      <c r="R331" s="5">
        <v>-5.2545896961319498E-2</v>
      </c>
      <c r="S331" s="5">
        <v>0.97749089007923495</v>
      </c>
      <c r="U331" s="2" t="s">
        <v>133</v>
      </c>
      <c r="V331" s="7">
        <v>1035</v>
      </c>
      <c r="W331" s="2" t="s">
        <v>107</v>
      </c>
      <c r="X331" s="2">
        <v>177.75</v>
      </c>
      <c r="Y331" s="2">
        <v>133.18745000000001</v>
      </c>
      <c r="Z331" s="2">
        <v>13.934851311260255</v>
      </c>
      <c r="AA331" s="2">
        <v>13.934851311260255</v>
      </c>
      <c r="AB331" s="2">
        <f t="shared" si="10"/>
        <v>0.97739972564325228</v>
      </c>
      <c r="AC331" s="2">
        <v>14.564636587942996</v>
      </c>
      <c r="AD331" s="2">
        <v>1.2538754621069756</v>
      </c>
    </row>
    <row r="332" spans="1:30" x14ac:dyDescent="0.2">
      <c r="A332" s="9" t="s">
        <v>91</v>
      </c>
      <c r="B332" s="6">
        <v>765</v>
      </c>
      <c r="C332" s="16" t="s">
        <v>92</v>
      </c>
      <c r="D332" s="6">
        <v>698</v>
      </c>
      <c r="E332" s="17">
        <v>519.77</v>
      </c>
      <c r="F332" s="9">
        <v>3.12</v>
      </c>
      <c r="G332" s="5">
        <f t="shared" si="11"/>
        <v>3.7600000000000002</v>
      </c>
      <c r="H332" s="9"/>
      <c r="I332" s="5">
        <v>10.887563448275863</v>
      </c>
      <c r="J332" s="5">
        <v>-0.26760598762232002</v>
      </c>
      <c r="K332" s="5">
        <v>-1.21354346196958</v>
      </c>
      <c r="L332" s="5">
        <v>0.67229434680139799</v>
      </c>
      <c r="M332" s="5">
        <v>-2.0788173632886702</v>
      </c>
      <c r="N332" s="5">
        <v>1.4680016661945099</v>
      </c>
      <c r="O332" s="5">
        <v>0.53260281264995102</v>
      </c>
      <c r="P332" s="5">
        <v>0.27488898988282801</v>
      </c>
      <c r="Q332" s="5">
        <v>0.79478613196459902</v>
      </c>
      <c r="R332" s="5">
        <v>5.1080349540348298E-2</v>
      </c>
      <c r="S332" s="5">
        <v>1.0431093233509801</v>
      </c>
      <c r="U332" s="2" t="s">
        <v>133</v>
      </c>
      <c r="V332" s="7">
        <v>1035</v>
      </c>
      <c r="W332" s="2" t="s">
        <v>107</v>
      </c>
      <c r="X332" s="2">
        <v>178.75</v>
      </c>
      <c r="Y332" s="2">
        <v>134.45125000000002</v>
      </c>
      <c r="Z332" s="2">
        <v>17.482013628726843</v>
      </c>
      <c r="AA332" s="2">
        <v>17.482013628726843</v>
      </c>
      <c r="AB332" s="2">
        <f t="shared" si="10"/>
        <v>2.5346039830110847</v>
      </c>
      <c r="AC332" s="2">
        <v>14.059447465598103</v>
      </c>
      <c r="AD332" s="2">
        <v>1.0320974373975673</v>
      </c>
    </row>
    <row r="333" spans="1:30" x14ac:dyDescent="0.2">
      <c r="A333" s="9" t="s">
        <v>98</v>
      </c>
      <c r="B333" s="6">
        <v>1470</v>
      </c>
      <c r="C333" s="16" t="s">
        <v>92</v>
      </c>
      <c r="D333" s="6">
        <v>313.5</v>
      </c>
      <c r="E333" s="17">
        <v>521.35</v>
      </c>
      <c r="F333" s="9">
        <v>3.72</v>
      </c>
      <c r="G333" s="5">
        <f t="shared" si="11"/>
        <v>4.3600000000000003</v>
      </c>
      <c r="H333" s="9"/>
      <c r="I333" s="5">
        <v>10.805634000000001</v>
      </c>
      <c r="J333" s="5">
        <v>-0.26190728267603403</v>
      </c>
      <c r="K333" s="5">
        <v>-1.2398098672903</v>
      </c>
      <c r="L333" s="5">
        <v>0.68101254830415503</v>
      </c>
      <c r="M333" s="5">
        <v>-2.19234547786865</v>
      </c>
      <c r="N333" s="5">
        <v>1.5330585446779501</v>
      </c>
      <c r="O333" s="5">
        <v>0.68987057596774104</v>
      </c>
      <c r="P333" s="5">
        <v>0.42003878939384198</v>
      </c>
      <c r="Q333" s="5">
        <v>0.96236497083726902</v>
      </c>
      <c r="R333" s="5">
        <v>0.136396425544313</v>
      </c>
      <c r="S333" s="5">
        <v>1.20212971026791</v>
      </c>
      <c r="U333" s="2" t="s">
        <v>133</v>
      </c>
      <c r="V333" s="7">
        <v>1035</v>
      </c>
      <c r="W333" s="2" t="s">
        <v>107</v>
      </c>
      <c r="X333" s="2">
        <v>180.25</v>
      </c>
      <c r="Y333" s="2">
        <v>136.34694999999999</v>
      </c>
      <c r="Z333" s="2">
        <v>12.497884273729072</v>
      </c>
      <c r="AA333" s="2">
        <v>12.497884273729072</v>
      </c>
      <c r="AB333" s="2">
        <f t="shared" si="10"/>
        <v>0.346571196167063</v>
      </c>
      <c r="AC333" s="2">
        <v>13.903123398114218</v>
      </c>
      <c r="AD333" s="2">
        <v>0.96347117177214159</v>
      </c>
    </row>
    <row r="334" spans="1:30" x14ac:dyDescent="0.2">
      <c r="A334" s="9" t="s">
        <v>98</v>
      </c>
      <c r="B334" s="6">
        <v>1470</v>
      </c>
      <c r="C334" s="16" t="s">
        <v>92</v>
      </c>
      <c r="D334" s="6">
        <v>315.5</v>
      </c>
      <c r="E334" s="17">
        <v>523.67999999999995</v>
      </c>
      <c r="F334" s="9">
        <v>3.45</v>
      </c>
      <c r="G334" s="5">
        <f t="shared" si="11"/>
        <v>4.09</v>
      </c>
      <c r="H334" s="9"/>
      <c r="I334" s="5">
        <v>10.841018933333334</v>
      </c>
      <c r="J334" s="5">
        <v>-0.36522450394729</v>
      </c>
      <c r="K334" s="5">
        <v>-1.2802730184644799</v>
      </c>
      <c r="L334" s="5">
        <v>0.61346571678142203</v>
      </c>
      <c r="M334" s="5">
        <v>-2.27151083890453</v>
      </c>
      <c r="N334" s="5">
        <v>1.4504433640633201</v>
      </c>
      <c r="O334" s="5">
        <v>0.62193889045289497</v>
      </c>
      <c r="P334" s="5">
        <v>0.35149039749554101</v>
      </c>
      <c r="Q334" s="5">
        <v>0.89757404972551202</v>
      </c>
      <c r="R334" s="5">
        <v>7.8711845280271905E-2</v>
      </c>
      <c r="S334" s="5">
        <v>1.1553134097270401</v>
      </c>
      <c r="U334" s="2" t="s">
        <v>135</v>
      </c>
      <c r="V334" s="7">
        <v>1470</v>
      </c>
      <c r="W334" s="2" t="s">
        <v>107</v>
      </c>
      <c r="X334" s="2">
        <v>129</v>
      </c>
      <c r="Y334" s="2">
        <v>159.52679999999998</v>
      </c>
      <c r="Z334" s="2">
        <v>12.539887827637688</v>
      </c>
      <c r="AA334" s="2">
        <v>12.539887827637688</v>
      </c>
      <c r="AB334" s="2">
        <f t="shared" si="10"/>
        <v>0.36501075633294544</v>
      </c>
      <c r="AC334" s="2">
        <v>14.942086469740275</v>
      </c>
      <c r="AD334" s="2">
        <v>1.4195759602159814</v>
      </c>
    </row>
    <row r="335" spans="1:30" x14ac:dyDescent="0.2">
      <c r="A335" s="9" t="s">
        <v>98</v>
      </c>
      <c r="B335" s="6">
        <v>1470</v>
      </c>
      <c r="C335" s="16" t="s">
        <v>92</v>
      </c>
      <c r="D335" s="6">
        <v>317.5</v>
      </c>
      <c r="E335" s="17">
        <v>526.01</v>
      </c>
      <c r="F335" s="9">
        <v>3.74</v>
      </c>
      <c r="G335" s="5">
        <f t="shared" si="11"/>
        <v>4.38</v>
      </c>
      <c r="H335" s="9"/>
      <c r="I335" s="5">
        <v>10.876403866666669</v>
      </c>
      <c r="J335" s="5">
        <v>-0.38776734753495601</v>
      </c>
      <c r="K335" s="5">
        <v>-1.32111942177382</v>
      </c>
      <c r="L335" s="5">
        <v>0.56930971079978399</v>
      </c>
      <c r="M335" s="5">
        <v>-2.3151750495615802</v>
      </c>
      <c r="N335" s="5">
        <v>1.45127484273888</v>
      </c>
      <c r="O335" s="5">
        <v>0.57887886189757798</v>
      </c>
      <c r="P335" s="5">
        <v>0.31055775830395899</v>
      </c>
      <c r="Q335" s="5">
        <v>0.83672502175204799</v>
      </c>
      <c r="R335" s="5">
        <v>5.2420600231030498E-2</v>
      </c>
      <c r="S335" s="5">
        <v>1.08485360071665</v>
      </c>
      <c r="U335" s="2" t="s">
        <v>135</v>
      </c>
      <c r="V335" s="7">
        <v>1470</v>
      </c>
      <c r="W335" s="2" t="s">
        <v>107</v>
      </c>
      <c r="X335" s="2">
        <v>129.5</v>
      </c>
      <c r="Y335" s="2">
        <v>160.85640000000001</v>
      </c>
      <c r="Z335" s="2">
        <v>13.060979949217229</v>
      </c>
      <c r="AA335" s="2">
        <v>13.060979949217229</v>
      </c>
      <c r="AB335" s="2">
        <f t="shared" si="10"/>
        <v>0.59377019770636341</v>
      </c>
      <c r="AC335" s="2">
        <v>14.105683743994907</v>
      </c>
      <c r="AD335" s="2">
        <v>1.052395163613765</v>
      </c>
    </row>
    <row r="336" spans="1:30" x14ac:dyDescent="0.2">
      <c r="A336" s="9" t="s">
        <v>98</v>
      </c>
      <c r="B336" s="6">
        <v>1470</v>
      </c>
      <c r="C336" s="16" t="s">
        <v>92</v>
      </c>
      <c r="D336" s="6">
        <v>319.5</v>
      </c>
      <c r="E336" s="17">
        <v>528.34</v>
      </c>
      <c r="F336" s="9">
        <v>3.8</v>
      </c>
      <c r="G336" s="5">
        <f t="shared" si="11"/>
        <v>4.4399999999999995</v>
      </c>
      <c r="H336" s="9"/>
      <c r="I336" s="5">
        <v>10.9117888</v>
      </c>
      <c r="J336" s="5">
        <v>-0.35753606397895998</v>
      </c>
      <c r="K336" s="5">
        <v>-1.3214808549982</v>
      </c>
      <c r="L336" s="5">
        <v>0.58327946905744599</v>
      </c>
      <c r="M336" s="5">
        <v>-2.3096566248436101</v>
      </c>
      <c r="N336" s="5">
        <v>1.4729950726862</v>
      </c>
      <c r="O336" s="5">
        <v>0.61799119556410498</v>
      </c>
      <c r="P336" s="5">
        <v>0.31744207791036799</v>
      </c>
      <c r="Q336" s="5">
        <v>0.89166203887524798</v>
      </c>
      <c r="R336" s="5">
        <v>1.1820458951129299E-2</v>
      </c>
      <c r="S336" s="5">
        <v>1.1473222957505</v>
      </c>
      <c r="U336" s="2" t="s">
        <v>139</v>
      </c>
      <c r="V336" s="7">
        <v>951</v>
      </c>
      <c r="W336" s="2" t="s">
        <v>107</v>
      </c>
      <c r="X336" s="2">
        <v>19.5</v>
      </c>
      <c r="Y336" s="2">
        <v>164.16500000000002</v>
      </c>
      <c r="Z336" s="2">
        <v>19.129666669390549</v>
      </c>
      <c r="AA336" s="2">
        <v>19.129666669390549</v>
      </c>
      <c r="AB336" s="2">
        <f t="shared" si="10"/>
        <v>3.2579236678624506</v>
      </c>
      <c r="AC336" s="2">
        <v>14.91584550694748</v>
      </c>
      <c r="AD336" s="2">
        <v>1.4080561775499438</v>
      </c>
    </row>
    <row r="337" spans="1:30" x14ac:dyDescent="0.2">
      <c r="A337" s="9" t="s">
        <v>98</v>
      </c>
      <c r="B337" s="6">
        <v>1470</v>
      </c>
      <c r="C337" s="16" t="s">
        <v>92</v>
      </c>
      <c r="D337" s="6">
        <v>321.5</v>
      </c>
      <c r="E337" s="17">
        <v>530.66999999999996</v>
      </c>
      <c r="F337" s="9">
        <v>3.89</v>
      </c>
      <c r="G337" s="5">
        <f t="shared" si="11"/>
        <v>4.53</v>
      </c>
      <c r="H337" s="9"/>
      <c r="I337" s="5">
        <v>10.947173733333333</v>
      </c>
      <c r="J337" s="5">
        <v>-0.34898254984651</v>
      </c>
      <c r="K337" s="5">
        <v>-1.2845874896749401</v>
      </c>
      <c r="L337" s="5">
        <v>0.57937614982002905</v>
      </c>
      <c r="M337" s="5">
        <v>-2.2425787261263102</v>
      </c>
      <c r="N337" s="5">
        <v>1.4337964191166901</v>
      </c>
      <c r="O337" s="5">
        <v>0.50205725891312203</v>
      </c>
      <c r="P337" s="5">
        <v>0.18322820848287799</v>
      </c>
      <c r="Q337" s="5">
        <v>0.80772091147918201</v>
      </c>
      <c r="R337" s="5">
        <v>-0.10047097117336699</v>
      </c>
      <c r="S337" s="5">
        <v>1.08338639986023</v>
      </c>
      <c r="U337" s="2" t="s">
        <v>125</v>
      </c>
      <c r="V337" s="7">
        <v>1470</v>
      </c>
      <c r="W337" s="2" t="s">
        <v>107</v>
      </c>
      <c r="X337" s="2">
        <v>159.5</v>
      </c>
      <c r="Y337" s="2">
        <v>164.44555</v>
      </c>
      <c r="Z337" s="2">
        <v>13.3</v>
      </c>
      <c r="AA337" s="2">
        <v>13.3</v>
      </c>
      <c r="AB337" s="2">
        <f t="shared" si="10"/>
        <v>0.69870000000000054</v>
      </c>
      <c r="AC337" s="2">
        <v>15.578243353478902</v>
      </c>
      <c r="AD337" s="2">
        <v>1.6988488321772381</v>
      </c>
    </row>
    <row r="338" spans="1:30" x14ac:dyDescent="0.2">
      <c r="A338" s="9" t="s">
        <v>98</v>
      </c>
      <c r="B338" s="6">
        <v>1470</v>
      </c>
      <c r="C338" s="16" t="s">
        <v>92</v>
      </c>
      <c r="D338" s="6">
        <v>323.5</v>
      </c>
      <c r="E338" s="17">
        <v>533.01</v>
      </c>
      <c r="F338" s="9">
        <v>3.93</v>
      </c>
      <c r="G338" s="5">
        <f t="shared" si="11"/>
        <v>4.57</v>
      </c>
      <c r="H338" s="9"/>
      <c r="I338" s="5">
        <v>10.982710533333334</v>
      </c>
      <c r="J338" s="5">
        <v>-0.38997655125622699</v>
      </c>
      <c r="K338" s="5">
        <v>-1.36919934314087</v>
      </c>
      <c r="L338" s="5">
        <v>0.575842121157353</v>
      </c>
      <c r="M338" s="5">
        <v>-2.3845273238665299</v>
      </c>
      <c r="N338" s="5">
        <v>1.3932108361240501</v>
      </c>
      <c r="O338" s="5">
        <v>0.48585678931281601</v>
      </c>
      <c r="P338" s="5">
        <v>0.167801030962621</v>
      </c>
      <c r="Q338" s="5">
        <v>0.790735450091956</v>
      </c>
      <c r="R338" s="5">
        <v>-0.13869913755892599</v>
      </c>
      <c r="S338" s="5">
        <v>1.0645040068835401</v>
      </c>
      <c r="U338" s="2" t="s">
        <v>132</v>
      </c>
      <c r="V338" s="7">
        <v>765</v>
      </c>
      <c r="W338" s="2" t="s">
        <v>107</v>
      </c>
      <c r="X338" s="2">
        <v>267</v>
      </c>
      <c r="Y338" s="2">
        <v>170.0429</v>
      </c>
      <c r="Z338" s="2">
        <v>16.548693088491927</v>
      </c>
      <c r="AA338" s="2">
        <v>16.548693088491927</v>
      </c>
      <c r="AB338" s="2">
        <f t="shared" si="10"/>
        <v>2.1248762658479565</v>
      </c>
      <c r="AC338" s="2">
        <v>15.055768716886837</v>
      </c>
      <c r="AD338" s="2">
        <v>1.4694824667133215</v>
      </c>
    </row>
    <row r="339" spans="1:30" x14ac:dyDescent="0.2">
      <c r="A339" s="9" t="s">
        <v>98</v>
      </c>
      <c r="B339" s="6">
        <v>1470</v>
      </c>
      <c r="C339" s="16" t="s">
        <v>92</v>
      </c>
      <c r="D339" s="6">
        <v>325.5</v>
      </c>
      <c r="E339" s="17">
        <v>535.34</v>
      </c>
      <c r="F339" s="9">
        <v>4.1500000000000004</v>
      </c>
      <c r="G339" s="5">
        <f t="shared" si="11"/>
        <v>4.79</v>
      </c>
      <c r="H339" s="9"/>
      <c r="I339" s="5">
        <v>11.018095466666669</v>
      </c>
      <c r="J339" s="5">
        <v>-0.46877663312295098</v>
      </c>
      <c r="K339" s="5">
        <v>-1.4152078927618501</v>
      </c>
      <c r="L339" s="5">
        <v>0.47138731811825302</v>
      </c>
      <c r="M339" s="5">
        <v>-2.33250517004122</v>
      </c>
      <c r="N339" s="5">
        <v>1.3915640999235599</v>
      </c>
      <c r="O339" s="5">
        <v>0.61894797433192095</v>
      </c>
      <c r="P339" s="5">
        <v>0.329561274925537</v>
      </c>
      <c r="Q339" s="5">
        <v>0.87786547708462004</v>
      </c>
      <c r="R339" s="5">
        <v>3.8636652214663003E-2</v>
      </c>
      <c r="S339" s="5">
        <v>1.1483719958142</v>
      </c>
      <c r="U339" s="2" t="s">
        <v>132</v>
      </c>
      <c r="V339" s="7">
        <v>765</v>
      </c>
      <c r="W339" s="2" t="s">
        <v>107</v>
      </c>
      <c r="X339" s="2">
        <v>271</v>
      </c>
      <c r="Y339" s="2">
        <v>172.4813</v>
      </c>
      <c r="Z339" s="2">
        <v>15.851877060294798</v>
      </c>
      <c r="AA339" s="2">
        <v>15.851877060294798</v>
      </c>
      <c r="AB339" s="2">
        <f t="shared" si="10"/>
        <v>1.818974029469417</v>
      </c>
      <c r="AC339" s="2">
        <v>14.60606573509105</v>
      </c>
      <c r="AD339" s="2">
        <v>1.2720628577049711</v>
      </c>
    </row>
    <row r="340" spans="1:30" x14ac:dyDescent="0.2">
      <c r="A340" s="9" t="s">
        <v>98</v>
      </c>
      <c r="B340" s="6">
        <v>1470</v>
      </c>
      <c r="C340" s="16" t="s">
        <v>92</v>
      </c>
      <c r="D340" s="6">
        <v>327.5</v>
      </c>
      <c r="E340" s="17">
        <v>537.66999999999996</v>
      </c>
      <c r="F340" s="9">
        <v>3.96</v>
      </c>
      <c r="G340" s="5">
        <f t="shared" si="11"/>
        <v>4.5999999999999996</v>
      </c>
      <c r="H340" s="9"/>
      <c r="I340" s="5">
        <v>10.983244516129034</v>
      </c>
      <c r="J340" s="5">
        <v>-0.453889046147049</v>
      </c>
      <c r="K340" s="5">
        <v>-1.38238148718309</v>
      </c>
      <c r="L340" s="5">
        <v>0.48139487792650698</v>
      </c>
      <c r="M340" s="5">
        <v>-2.3162508867097902</v>
      </c>
      <c r="N340" s="5">
        <v>1.40932832921291</v>
      </c>
      <c r="O340" s="5">
        <v>0.48752117568400899</v>
      </c>
      <c r="P340" s="5">
        <v>0.207632742706544</v>
      </c>
      <c r="Q340" s="5">
        <v>0.76521767839806198</v>
      </c>
      <c r="R340" s="5">
        <v>-6.2560561533626297E-2</v>
      </c>
      <c r="S340" s="5">
        <v>1.05791086517023</v>
      </c>
      <c r="U340" s="2" t="s">
        <v>132</v>
      </c>
      <c r="V340" s="7">
        <v>765</v>
      </c>
      <c r="W340" s="2" t="s">
        <v>108</v>
      </c>
      <c r="X340" s="2">
        <v>271</v>
      </c>
      <c r="Y340" s="2">
        <v>172.4813</v>
      </c>
      <c r="Z340" s="2">
        <v>13.569619176957042</v>
      </c>
      <c r="AA340" s="2">
        <v>10.448606766256923</v>
      </c>
      <c r="AB340" s="2">
        <f t="shared" si="10"/>
        <v>-0.55306162961321093</v>
      </c>
      <c r="AC340" s="2">
        <v>14.431805859624507</v>
      </c>
      <c r="AD340" s="2">
        <v>1.1955627723751592</v>
      </c>
    </row>
    <row r="341" spans="1:30" x14ac:dyDescent="0.2">
      <c r="A341" s="9" t="s">
        <v>98</v>
      </c>
      <c r="B341" s="6">
        <v>1470</v>
      </c>
      <c r="C341" s="16" t="s">
        <v>92</v>
      </c>
      <c r="D341" s="6">
        <v>329.5</v>
      </c>
      <c r="E341" s="17">
        <v>540</v>
      </c>
      <c r="F341" s="9">
        <v>4.01</v>
      </c>
      <c r="G341" s="5">
        <f t="shared" si="11"/>
        <v>4.6499999999999995</v>
      </c>
      <c r="H341" s="9"/>
      <c r="I341" s="5">
        <v>10.926172043010755</v>
      </c>
      <c r="J341" s="5">
        <v>-0.43051421960040498</v>
      </c>
      <c r="K341" s="5">
        <v>-1.3643368172952699</v>
      </c>
      <c r="L341" s="5">
        <v>0.494463814604787</v>
      </c>
      <c r="M341" s="5">
        <v>-2.3223900240762698</v>
      </c>
      <c r="N341" s="5">
        <v>1.39826834885453</v>
      </c>
      <c r="O341" s="5">
        <v>0.43806954066891202</v>
      </c>
      <c r="P341" s="5">
        <v>0.15861148618288001</v>
      </c>
      <c r="Q341" s="5">
        <v>0.71594905442219203</v>
      </c>
      <c r="R341" s="5">
        <v>-0.110942289835228</v>
      </c>
      <c r="S341" s="5">
        <v>1.0084575780868701</v>
      </c>
      <c r="U341" s="2" t="s">
        <v>139</v>
      </c>
      <c r="V341" s="7">
        <v>951</v>
      </c>
      <c r="W341" s="2" t="s">
        <v>107</v>
      </c>
      <c r="X341" s="2">
        <v>21.5</v>
      </c>
      <c r="Y341" s="2">
        <v>173.59700000000001</v>
      </c>
      <c r="Z341" s="2">
        <v>16.881151760411612</v>
      </c>
      <c r="AA341" s="2">
        <v>16.881151760411612</v>
      </c>
      <c r="AB341" s="2">
        <f t="shared" si="10"/>
        <v>2.2708256228206976</v>
      </c>
      <c r="AC341" s="2">
        <v>13.81706724192612</v>
      </c>
      <c r="AD341" s="2">
        <v>0.92569251920556717</v>
      </c>
    </row>
    <row r="342" spans="1:30" x14ac:dyDescent="0.2">
      <c r="A342" s="9" t="s">
        <v>98</v>
      </c>
      <c r="B342" s="6">
        <v>1470</v>
      </c>
      <c r="C342" s="16" t="s">
        <v>92</v>
      </c>
      <c r="D342" s="6">
        <v>331.5</v>
      </c>
      <c r="E342" s="17">
        <v>542.33000000000004</v>
      </c>
      <c r="F342" s="9">
        <v>4.08</v>
      </c>
      <c r="G342" s="5">
        <f t="shared" si="11"/>
        <v>4.72</v>
      </c>
      <c r="H342" s="9"/>
      <c r="I342" s="5">
        <v>10.869099569892473</v>
      </c>
      <c r="J342" s="5">
        <v>-0.427641057475802</v>
      </c>
      <c r="K342" s="5">
        <v>-1.39422306591099</v>
      </c>
      <c r="L342" s="5">
        <v>0.51811594822459694</v>
      </c>
      <c r="M342" s="5">
        <v>-2.2703203541525898</v>
      </c>
      <c r="N342" s="5">
        <v>1.44880459380782</v>
      </c>
      <c r="O342" s="5">
        <v>0.422939073320868</v>
      </c>
      <c r="P342" s="5">
        <v>0.14214792016790401</v>
      </c>
      <c r="Q342" s="5">
        <v>0.69006559940084</v>
      </c>
      <c r="R342" s="5">
        <v>-9.5194901732377699E-2</v>
      </c>
      <c r="S342" s="5">
        <v>0.973051854745967</v>
      </c>
      <c r="U342" s="2" t="s">
        <v>132</v>
      </c>
      <c r="V342" s="7">
        <v>765</v>
      </c>
      <c r="W342" s="2" t="s">
        <v>107</v>
      </c>
      <c r="X342" s="2">
        <v>273</v>
      </c>
      <c r="Y342" s="2">
        <v>173.70050000000001</v>
      </c>
      <c r="Z342" s="2">
        <v>12.428700622667268</v>
      </c>
      <c r="AA342" s="2">
        <v>12.428700622667268</v>
      </c>
      <c r="AB342" s="2">
        <f t="shared" si="10"/>
        <v>0.3161995733509313</v>
      </c>
      <c r="AC342" s="2">
        <v>13.308364787333952</v>
      </c>
      <c r="AD342" s="2">
        <v>0.70237214163960537</v>
      </c>
    </row>
    <row r="343" spans="1:30" x14ac:dyDescent="0.2">
      <c r="A343" s="9" t="s">
        <v>91</v>
      </c>
      <c r="B343" s="6">
        <v>765</v>
      </c>
      <c r="C343" s="16" t="s">
        <v>92</v>
      </c>
      <c r="D343" s="6">
        <v>719</v>
      </c>
      <c r="E343" s="17">
        <v>544.04999999999995</v>
      </c>
      <c r="F343" s="9">
        <v>3.7</v>
      </c>
      <c r="G343" s="5">
        <f t="shared" si="11"/>
        <v>4.34</v>
      </c>
      <c r="H343" s="9"/>
      <c r="I343" s="5">
        <v>10.826968817204303</v>
      </c>
      <c r="J343" s="5">
        <v>-0.408244193553011</v>
      </c>
      <c r="K343" s="5">
        <v>-1.38135773832889</v>
      </c>
      <c r="L343" s="5">
        <v>0.59845956329389105</v>
      </c>
      <c r="M343" s="5">
        <v>-2.2155526738970202</v>
      </c>
      <c r="N343" s="5">
        <v>1.46502658209633</v>
      </c>
      <c r="O343" s="5">
        <v>0.31443979777408498</v>
      </c>
      <c r="P343" s="5">
        <v>-2.96793685384059E-5</v>
      </c>
      <c r="Q343" s="5">
        <v>0.60161814364050303</v>
      </c>
      <c r="R343" s="5">
        <v>-0.26404028550584502</v>
      </c>
      <c r="S343" s="5">
        <v>0.87683044985195602</v>
      </c>
      <c r="U343" s="2" t="s">
        <v>125</v>
      </c>
      <c r="V343" s="7">
        <v>1470</v>
      </c>
      <c r="W343" s="2" t="s">
        <v>108</v>
      </c>
      <c r="X343" s="2">
        <v>163.5</v>
      </c>
      <c r="Y343" s="2">
        <v>173.71315000000001</v>
      </c>
      <c r="Z343" s="2">
        <v>17.5</v>
      </c>
      <c r="AA343" s="2">
        <v>13.475</v>
      </c>
      <c r="AB343" s="2">
        <f t="shared" si="10"/>
        <v>0.77552500000000002</v>
      </c>
      <c r="AC343" s="2">
        <v>13.682836376382099</v>
      </c>
      <c r="AD343" s="2">
        <v>0.86676516923174152</v>
      </c>
    </row>
    <row r="344" spans="1:30" x14ac:dyDescent="0.2">
      <c r="A344" s="9" t="s">
        <v>98</v>
      </c>
      <c r="B344" s="6">
        <v>1470</v>
      </c>
      <c r="C344" s="16" t="s">
        <v>92</v>
      </c>
      <c r="D344" s="6">
        <v>333.5</v>
      </c>
      <c r="E344" s="17">
        <v>544.66</v>
      </c>
      <c r="F344" s="9">
        <v>4.0599999999999996</v>
      </c>
      <c r="G344" s="5">
        <f t="shared" si="11"/>
        <v>4.6999999999999993</v>
      </c>
      <c r="H344" s="9"/>
      <c r="I344" s="5">
        <v>10.812027096774196</v>
      </c>
      <c r="J344" s="5">
        <v>-0.39292650918952299</v>
      </c>
      <c r="K344" s="5">
        <v>-1.3408098404907101</v>
      </c>
      <c r="L344" s="5">
        <v>0.57753100653653699</v>
      </c>
      <c r="M344" s="5">
        <v>-2.17058767333143</v>
      </c>
      <c r="N344" s="5">
        <v>1.38123185321849</v>
      </c>
      <c r="O344" s="5">
        <v>0.43357121907711699</v>
      </c>
      <c r="P344" s="5">
        <v>0.11256935949479201</v>
      </c>
      <c r="Q344" s="5">
        <v>0.71708343841570199</v>
      </c>
      <c r="R344" s="5">
        <v>-0.18687669761668199</v>
      </c>
      <c r="S344" s="5">
        <v>0.99002293199854396</v>
      </c>
      <c r="U344" s="2" t="s">
        <v>128</v>
      </c>
      <c r="V344" s="7">
        <v>700</v>
      </c>
      <c r="W344" s="2" t="s">
        <v>107</v>
      </c>
      <c r="X344" s="2">
        <v>180</v>
      </c>
      <c r="Y344" s="2">
        <v>180.8913</v>
      </c>
      <c r="Z344" s="2">
        <v>11.946493122449516</v>
      </c>
      <c r="AA344" s="2">
        <v>11.946493122449516</v>
      </c>
      <c r="AB344" s="2">
        <f t="shared" si="10"/>
        <v>0.10451048075533809</v>
      </c>
      <c r="AC344" s="2">
        <v>12.671033140371886</v>
      </c>
      <c r="AD344" s="2">
        <v>0.42258354862325831</v>
      </c>
    </row>
    <row r="345" spans="1:30" x14ac:dyDescent="0.2">
      <c r="A345" s="9" t="s">
        <v>98</v>
      </c>
      <c r="B345" s="6">
        <v>1470</v>
      </c>
      <c r="C345" s="16" t="s">
        <v>92</v>
      </c>
      <c r="D345" s="6">
        <v>335.5</v>
      </c>
      <c r="E345" s="17">
        <v>547</v>
      </c>
      <c r="F345" s="9">
        <v>4</v>
      </c>
      <c r="G345" s="5">
        <f t="shared" si="11"/>
        <v>4.6399999999999997</v>
      </c>
      <c r="H345" s="9"/>
      <c r="I345" s="5">
        <v>10.576556097560976</v>
      </c>
      <c r="J345" s="5">
        <v>-0.34556388726767201</v>
      </c>
      <c r="K345" s="5">
        <v>-1.27575970993392</v>
      </c>
      <c r="L345" s="5">
        <v>0.64433530812568496</v>
      </c>
      <c r="M345" s="5">
        <v>-2.1502641663383399</v>
      </c>
      <c r="N345" s="5">
        <v>1.5245379983807501</v>
      </c>
      <c r="O345" s="5">
        <v>0.36280879124566701</v>
      </c>
      <c r="P345" s="5">
        <v>8.8067651523385901E-2</v>
      </c>
      <c r="Q345" s="5">
        <v>0.66695491353119596</v>
      </c>
      <c r="R345" s="5">
        <v>-0.22955820286586401</v>
      </c>
      <c r="S345" s="5">
        <v>0.91217064670769499</v>
      </c>
      <c r="U345" s="2" t="s">
        <v>128</v>
      </c>
      <c r="V345" s="7">
        <v>700</v>
      </c>
      <c r="W345" s="2" t="s">
        <v>107</v>
      </c>
      <c r="X345" s="2">
        <v>182</v>
      </c>
      <c r="Y345" s="2">
        <v>180.8913</v>
      </c>
      <c r="Z345" s="2">
        <v>12.403639439038026</v>
      </c>
      <c r="AA345" s="2">
        <v>12.403639439038026</v>
      </c>
      <c r="AB345" s="2">
        <f t="shared" si="10"/>
        <v>0.30519771373769355</v>
      </c>
      <c r="AC345" s="2">
        <v>12.292098242970203</v>
      </c>
      <c r="AD345" s="2">
        <v>0.25623112866391917</v>
      </c>
    </row>
    <row r="346" spans="1:30" x14ac:dyDescent="0.2">
      <c r="A346" s="9" t="s">
        <v>98</v>
      </c>
      <c r="B346" s="6">
        <v>1470</v>
      </c>
      <c r="C346" s="16" t="s">
        <v>92</v>
      </c>
      <c r="D346" s="6">
        <v>335.5</v>
      </c>
      <c r="E346" s="17">
        <v>547</v>
      </c>
      <c r="F346" s="9">
        <v>4.17</v>
      </c>
      <c r="G346" s="5">
        <f t="shared" si="11"/>
        <v>4.8099999999999996</v>
      </c>
      <c r="H346" s="9"/>
      <c r="I346" s="5">
        <v>10.576556097560976</v>
      </c>
      <c r="J346" s="5">
        <v>-0.30835118020005903</v>
      </c>
      <c r="K346" s="5">
        <v>-1.2415700725279799</v>
      </c>
      <c r="L346" s="5">
        <v>0.69502818857846105</v>
      </c>
      <c r="M346" s="5">
        <v>-2.15014763185243</v>
      </c>
      <c r="N346" s="5">
        <v>1.5440781838339299</v>
      </c>
      <c r="O346" s="5">
        <v>0.187668648123684</v>
      </c>
      <c r="P346" s="5">
        <v>-9.2598687647830205E-2</v>
      </c>
      <c r="Q346" s="5">
        <v>0.47612101440280302</v>
      </c>
      <c r="R346" s="5">
        <v>-0.33800042131423902</v>
      </c>
      <c r="S346" s="5">
        <v>0.751042914545199</v>
      </c>
      <c r="U346" s="2" t="s">
        <v>125</v>
      </c>
      <c r="V346" s="7">
        <v>1470</v>
      </c>
      <c r="W346" s="2" t="s">
        <v>108</v>
      </c>
      <c r="X346" s="2">
        <v>167.5</v>
      </c>
      <c r="Y346" s="2">
        <v>182.98074999999997</v>
      </c>
      <c r="Z346" s="2">
        <v>16.7</v>
      </c>
      <c r="AA346" s="2">
        <v>12.859</v>
      </c>
      <c r="AB346" s="2">
        <f t="shared" si="10"/>
        <v>0.50510100000000069</v>
      </c>
      <c r="AC346" s="2">
        <v>12.126190970937495</v>
      </c>
      <c r="AD346" s="2">
        <v>0.1833978362415607</v>
      </c>
    </row>
    <row r="347" spans="1:30" x14ac:dyDescent="0.2">
      <c r="A347" s="9" t="s">
        <v>98</v>
      </c>
      <c r="B347" s="6">
        <v>1470</v>
      </c>
      <c r="C347" s="16" t="s">
        <v>92</v>
      </c>
      <c r="D347" s="6">
        <v>337.5</v>
      </c>
      <c r="E347" s="17">
        <v>549.33000000000004</v>
      </c>
      <c r="F347" s="9">
        <v>3.99</v>
      </c>
      <c r="G347" s="5">
        <f t="shared" si="11"/>
        <v>4.63</v>
      </c>
      <c r="H347" s="9"/>
      <c r="I347" s="5">
        <v>10.70601317073171</v>
      </c>
      <c r="J347" s="5">
        <v>-0.30948764939359502</v>
      </c>
      <c r="K347" s="5">
        <v>-1.2166544647754001</v>
      </c>
      <c r="L347" s="5">
        <v>0.67642339544095798</v>
      </c>
      <c r="M347" s="5">
        <v>-2.1332584645265098</v>
      </c>
      <c r="N347" s="5">
        <v>1.5406231743690699</v>
      </c>
      <c r="O347" s="5">
        <v>0.114321231829172</v>
      </c>
      <c r="P347" s="5">
        <v>-0.12926777315229099</v>
      </c>
      <c r="Q347" s="5">
        <v>0.398111064173784</v>
      </c>
      <c r="R347" s="5">
        <v>-0.35671263360668998</v>
      </c>
      <c r="S347" s="5">
        <v>0.63611952428430696</v>
      </c>
      <c r="U347" s="2" t="s">
        <v>132</v>
      </c>
      <c r="V347" s="7">
        <v>765</v>
      </c>
      <c r="W347" s="2" t="s">
        <v>107</v>
      </c>
      <c r="X347" s="2">
        <v>293</v>
      </c>
      <c r="Y347" s="2">
        <v>185.89250000000001</v>
      </c>
      <c r="Z347" s="2">
        <v>11.95926041039327</v>
      </c>
      <c r="AA347" s="2">
        <v>11.95926041039327</v>
      </c>
      <c r="AB347" s="2">
        <f t="shared" si="10"/>
        <v>0.11011532016264614</v>
      </c>
      <c r="AC347" s="2">
        <v>11.932532118527181</v>
      </c>
      <c r="AD347" s="2">
        <v>9.8381600033432548E-2</v>
      </c>
    </row>
    <row r="348" spans="1:30" x14ac:dyDescent="0.2">
      <c r="A348" s="9" t="s">
        <v>91</v>
      </c>
      <c r="B348" s="6">
        <v>765</v>
      </c>
      <c r="C348" s="16" t="s">
        <v>92</v>
      </c>
      <c r="D348" s="6">
        <v>724</v>
      </c>
      <c r="E348" s="17">
        <v>549.83000000000004</v>
      </c>
      <c r="F348" s="9">
        <v>3.75</v>
      </c>
      <c r="G348" s="5">
        <f t="shared" si="11"/>
        <v>4.3899999999999997</v>
      </c>
      <c r="H348" s="9"/>
      <c r="I348" s="5">
        <v>10.733793658536587</v>
      </c>
      <c r="J348" s="5">
        <v>-0.35775004399142901</v>
      </c>
      <c r="K348" s="5">
        <v>-1.2760093236096599</v>
      </c>
      <c r="L348" s="5">
        <v>0.59669847267379905</v>
      </c>
      <c r="M348" s="5">
        <v>-2.2399008693293401</v>
      </c>
      <c r="N348" s="5">
        <v>1.4048896628168199</v>
      </c>
      <c r="O348" s="5">
        <v>0.29560334001863597</v>
      </c>
      <c r="P348" s="5">
        <v>-1.5134546152848901E-2</v>
      </c>
      <c r="Q348" s="5">
        <v>0.58622609784025204</v>
      </c>
      <c r="R348" s="5">
        <v>-0.28636252483181501</v>
      </c>
      <c r="S348" s="5">
        <v>0.86158064115533795</v>
      </c>
      <c r="U348" s="2" t="s">
        <v>132</v>
      </c>
      <c r="V348" s="7">
        <v>765</v>
      </c>
      <c r="W348" s="2" t="s">
        <v>108</v>
      </c>
      <c r="X348" s="2">
        <v>293</v>
      </c>
      <c r="Y348" s="2">
        <v>185.89250000000001</v>
      </c>
      <c r="Z348" s="2">
        <v>14.886444003645011</v>
      </c>
      <c r="AA348" s="2">
        <v>11.462561882806659</v>
      </c>
      <c r="AB348" s="2">
        <f t="shared" si="10"/>
        <v>-0.10793533344787676</v>
      </c>
      <c r="AC348" s="2">
        <v>12.151612682637424</v>
      </c>
      <c r="AD348" s="2">
        <v>0.19455796767782907</v>
      </c>
    </row>
    <row r="349" spans="1:30" x14ac:dyDescent="0.2">
      <c r="A349" s="9" t="s">
        <v>98</v>
      </c>
      <c r="B349" s="6">
        <v>1470</v>
      </c>
      <c r="C349" s="16" t="s">
        <v>92</v>
      </c>
      <c r="D349" s="6">
        <v>338.5</v>
      </c>
      <c r="E349" s="17">
        <v>550.49</v>
      </c>
      <c r="F349" s="9">
        <v>3.88</v>
      </c>
      <c r="G349" s="5">
        <f t="shared" si="11"/>
        <v>4.5199999999999996</v>
      </c>
      <c r="H349" s="9"/>
      <c r="I349" s="5">
        <v>10.770463902439024</v>
      </c>
      <c r="J349" s="5">
        <v>-0.38861516228235399</v>
      </c>
      <c r="K349" s="5">
        <v>-1.30204407695483</v>
      </c>
      <c r="L349" s="5">
        <v>0.57461302707563999</v>
      </c>
      <c r="M349" s="5">
        <v>-2.2882246338984</v>
      </c>
      <c r="N349" s="5">
        <v>1.38589033590019</v>
      </c>
      <c r="O349" s="5">
        <v>0.40782205826086598</v>
      </c>
      <c r="P349" s="5">
        <v>0.15611330779049001</v>
      </c>
      <c r="Q349" s="5">
        <v>0.66430718617726003</v>
      </c>
      <c r="R349" s="5">
        <v>-0.105414393380099</v>
      </c>
      <c r="S349" s="5">
        <v>0.91312508885511501</v>
      </c>
      <c r="U349" s="2" t="s">
        <v>132</v>
      </c>
      <c r="V349" s="7">
        <v>765</v>
      </c>
      <c r="W349" s="2" t="s">
        <v>107</v>
      </c>
      <c r="X349" s="2">
        <v>295</v>
      </c>
      <c r="Y349" s="2">
        <v>187.11170000000001</v>
      </c>
      <c r="Z349" s="2">
        <v>10.978198860397946</v>
      </c>
      <c r="AA349" s="2">
        <v>10.978198860397946</v>
      </c>
      <c r="AB349" s="2">
        <f t="shared" si="10"/>
        <v>-0.32057070028530177</v>
      </c>
      <c r="AC349" s="2">
        <v>11.477248700354057</v>
      </c>
      <c r="AD349" s="2">
        <v>-0.10148782054456884</v>
      </c>
    </row>
    <row r="350" spans="1:30" x14ac:dyDescent="0.2">
      <c r="A350" s="9" t="s">
        <v>91</v>
      </c>
      <c r="B350" s="6">
        <v>765</v>
      </c>
      <c r="C350" s="16" t="s">
        <v>92</v>
      </c>
      <c r="D350" s="6">
        <v>726</v>
      </c>
      <c r="E350" s="17">
        <v>552.14</v>
      </c>
      <c r="F350" s="9">
        <v>3.6</v>
      </c>
      <c r="G350" s="5">
        <f t="shared" si="11"/>
        <v>4.24</v>
      </c>
      <c r="H350" s="9"/>
      <c r="I350" s="5">
        <v>10.830860740740741</v>
      </c>
      <c r="U350" s="2" t="s">
        <v>128</v>
      </c>
      <c r="V350" s="7">
        <v>700</v>
      </c>
      <c r="W350" s="2" t="s">
        <v>107</v>
      </c>
      <c r="X350" s="2">
        <v>188</v>
      </c>
      <c r="Y350" s="2">
        <v>188.8913</v>
      </c>
      <c r="Z350" s="2">
        <v>13.499042259589247</v>
      </c>
      <c r="AA350" s="2">
        <v>13.499042259589247</v>
      </c>
      <c r="AB350" s="2">
        <f t="shared" si="10"/>
        <v>0.78607955195967971</v>
      </c>
      <c r="AC350" s="2">
        <v>11.850131175867929</v>
      </c>
      <c r="AD350" s="2">
        <v>6.2207586206021404E-2</v>
      </c>
    </row>
    <row r="351" spans="1:30" x14ac:dyDescent="0.2">
      <c r="A351" s="9" t="s">
        <v>98</v>
      </c>
      <c r="B351" s="6">
        <v>1470</v>
      </c>
      <c r="C351" s="16" t="s">
        <v>92</v>
      </c>
      <c r="D351" s="6">
        <v>341.5</v>
      </c>
      <c r="E351" s="17">
        <v>553.99</v>
      </c>
      <c r="F351" s="9">
        <v>3.96</v>
      </c>
      <c r="G351" s="5">
        <f t="shared" si="11"/>
        <v>4.5999999999999996</v>
      </c>
      <c r="H351" s="9"/>
      <c r="I351" s="5">
        <v>10.88288913580247</v>
      </c>
      <c r="U351" s="2" t="s">
        <v>132</v>
      </c>
      <c r="V351" s="7">
        <v>765</v>
      </c>
      <c r="W351" s="2" t="s">
        <v>108</v>
      </c>
      <c r="X351" s="2">
        <v>299</v>
      </c>
      <c r="Y351" s="2">
        <v>189.55009999999999</v>
      </c>
      <c r="Z351" s="2">
        <v>12.321013102056057</v>
      </c>
      <c r="AA351" s="2">
        <v>9.4871800885831643</v>
      </c>
      <c r="AB351" s="2">
        <f t="shared" si="10"/>
        <v>-0.97512794111199064</v>
      </c>
      <c r="AC351" s="2">
        <v>13.352639742319786</v>
      </c>
      <c r="AD351" s="2">
        <v>0.72180884687838631</v>
      </c>
    </row>
    <row r="352" spans="1:30" x14ac:dyDescent="0.2">
      <c r="A352" s="9" t="s">
        <v>98</v>
      </c>
      <c r="B352" s="6">
        <v>1470</v>
      </c>
      <c r="C352" s="16" t="s">
        <v>92</v>
      </c>
      <c r="D352" s="6">
        <v>343.5</v>
      </c>
      <c r="E352" s="17">
        <v>556.32000000000005</v>
      </c>
      <c r="F352" s="9">
        <v>3.74</v>
      </c>
      <c r="G352" s="5">
        <f t="shared" si="11"/>
        <v>4.38</v>
      </c>
      <c r="H352" s="9"/>
      <c r="I352" s="5">
        <v>10.948416790123458</v>
      </c>
      <c r="U352" s="2" t="s">
        <v>137</v>
      </c>
      <c r="V352" s="7">
        <v>800</v>
      </c>
      <c r="W352" s="2" t="s">
        <v>138</v>
      </c>
      <c r="X352" s="2">
        <v>64.5</v>
      </c>
      <c r="Y352" s="2">
        <v>189.79746217667153</v>
      </c>
      <c r="Z352" s="2">
        <v>13.823672787962625</v>
      </c>
      <c r="AA352" s="2">
        <v>13.823672787962625</v>
      </c>
      <c r="AB352" s="2">
        <f t="shared" si="10"/>
        <v>0.92859235391559292</v>
      </c>
      <c r="AC352" s="2">
        <v>13.876690529253773</v>
      </c>
      <c r="AD352" s="2">
        <v>0.95186714234240721</v>
      </c>
    </row>
    <row r="353" spans="1:30" x14ac:dyDescent="0.2">
      <c r="A353" s="9" t="s">
        <v>91</v>
      </c>
      <c r="B353" s="6">
        <v>765</v>
      </c>
      <c r="C353" s="16" t="s">
        <v>92</v>
      </c>
      <c r="D353" s="6">
        <v>731</v>
      </c>
      <c r="E353" s="17">
        <v>557.91999999999996</v>
      </c>
      <c r="F353" s="9">
        <v>3.55</v>
      </c>
      <c r="G353" s="5">
        <f t="shared" si="11"/>
        <v>4.1899999999999995</v>
      </c>
      <c r="H353" s="9"/>
      <c r="I353" s="5">
        <v>10.993414320987652</v>
      </c>
      <c r="U353" s="2" t="s">
        <v>137</v>
      </c>
      <c r="V353" s="7">
        <v>800</v>
      </c>
      <c r="W353" s="2" t="s">
        <v>138</v>
      </c>
      <c r="X353" s="2">
        <v>65.5</v>
      </c>
      <c r="Y353" s="2">
        <v>191.62460367786937</v>
      </c>
      <c r="Z353" s="2">
        <v>18.975104715065957</v>
      </c>
      <c r="AA353" s="2">
        <v>18.975104715065957</v>
      </c>
      <c r="AB353" s="2">
        <f t="shared" si="10"/>
        <v>3.1900709699139549</v>
      </c>
      <c r="AC353" s="2">
        <v>13.317482077335921</v>
      </c>
      <c r="AD353" s="2">
        <v>0.70637463195047001</v>
      </c>
    </row>
    <row r="354" spans="1:30" x14ac:dyDescent="0.2">
      <c r="A354" s="9" t="s">
        <v>98</v>
      </c>
      <c r="B354" s="6">
        <v>1470</v>
      </c>
      <c r="C354" s="16" t="s">
        <v>92</v>
      </c>
      <c r="D354" s="6">
        <v>345.5</v>
      </c>
      <c r="E354" s="17">
        <v>558.65</v>
      </c>
      <c r="F354" s="9">
        <v>3.48</v>
      </c>
      <c r="G354" s="5">
        <f t="shared" si="11"/>
        <v>4.12</v>
      </c>
      <c r="H354" s="9"/>
      <c r="I354" s="5">
        <v>11.013944444444444</v>
      </c>
      <c r="U354" s="2" t="s">
        <v>132</v>
      </c>
      <c r="V354" s="7">
        <v>765</v>
      </c>
      <c r="W354" s="2" t="s">
        <v>107</v>
      </c>
      <c r="X354" s="2">
        <v>303</v>
      </c>
      <c r="Y354" s="2">
        <v>191.98849999999999</v>
      </c>
      <c r="Z354" s="2">
        <v>13.598452795067866</v>
      </c>
      <c r="AA354" s="2">
        <v>13.598452795067866</v>
      </c>
      <c r="AB354" s="2">
        <f t="shared" si="10"/>
        <v>0.82972077703479297</v>
      </c>
      <c r="AC354" s="2">
        <v>14.592612378521954</v>
      </c>
      <c r="AD354" s="2">
        <v>1.266156834171138</v>
      </c>
    </row>
    <row r="355" spans="1:30" x14ac:dyDescent="0.2">
      <c r="A355" s="9" t="s">
        <v>98</v>
      </c>
      <c r="B355" s="6">
        <v>1470</v>
      </c>
      <c r="C355" s="16" t="s">
        <v>92</v>
      </c>
      <c r="D355" s="6">
        <v>350</v>
      </c>
      <c r="E355" s="17">
        <v>563.9</v>
      </c>
      <c r="F355" s="9">
        <v>3.83</v>
      </c>
      <c r="G355" s="5">
        <f t="shared" si="11"/>
        <v>4.47</v>
      </c>
      <c r="H355" s="9"/>
      <c r="I355" s="5">
        <v>10.925355555555557</v>
      </c>
      <c r="U355" s="2" t="s">
        <v>125</v>
      </c>
      <c r="V355" s="7">
        <v>1470</v>
      </c>
      <c r="W355" s="2" t="s">
        <v>108</v>
      </c>
      <c r="X355" s="2">
        <v>171.5</v>
      </c>
      <c r="Y355" s="2">
        <v>192.24834999999999</v>
      </c>
      <c r="Z355" s="2">
        <v>13.9</v>
      </c>
      <c r="AA355" s="2">
        <v>10.703000000000001</v>
      </c>
      <c r="AB355" s="2">
        <f t="shared" si="10"/>
        <v>-0.44138299999999919</v>
      </c>
      <c r="AC355" s="2">
        <v>14.098852748443051</v>
      </c>
      <c r="AD355" s="2">
        <v>1.0493963565664997</v>
      </c>
    </row>
    <row r="356" spans="1:30" x14ac:dyDescent="0.2">
      <c r="U356" s="2" t="s">
        <v>139</v>
      </c>
      <c r="V356" s="7">
        <v>951</v>
      </c>
      <c r="W356" s="2" t="s">
        <v>107</v>
      </c>
      <c r="X356" s="2">
        <v>25.5</v>
      </c>
      <c r="Y356" s="2">
        <v>192.46100000000001</v>
      </c>
      <c r="Z356" s="2">
        <v>15.862831594513327</v>
      </c>
      <c r="AA356" s="2">
        <v>15.862831594513327</v>
      </c>
      <c r="AB356" s="2">
        <f t="shared" si="10"/>
        <v>1.8237830699913511</v>
      </c>
      <c r="AC356" s="2">
        <v>13.875411797967638</v>
      </c>
      <c r="AD356" s="2">
        <v>0.95130577930779392</v>
      </c>
    </row>
    <row r="357" spans="1:30" x14ac:dyDescent="0.2">
      <c r="U357" s="2" t="s">
        <v>132</v>
      </c>
      <c r="V357" s="7">
        <v>765</v>
      </c>
      <c r="W357" s="2" t="s">
        <v>107</v>
      </c>
      <c r="X357" s="2">
        <v>306</v>
      </c>
      <c r="Y357" s="2">
        <v>193.81729999999999</v>
      </c>
      <c r="Z357" s="2">
        <v>11.354874637568098</v>
      </c>
      <c r="AA357" s="2">
        <v>11.354874637568098</v>
      </c>
      <c r="AB357" s="2">
        <f t="shared" si="10"/>
        <v>-0.15521003410760414</v>
      </c>
      <c r="AC357" s="2">
        <v>13.73963241389861</v>
      </c>
      <c r="AD357" s="2">
        <v>0.89169862970148994</v>
      </c>
    </row>
    <row r="358" spans="1:30" x14ac:dyDescent="0.2">
      <c r="U358" s="2" t="s">
        <v>137</v>
      </c>
      <c r="V358" s="7">
        <v>800</v>
      </c>
      <c r="W358" s="2" t="s">
        <v>138</v>
      </c>
      <c r="X358" s="2">
        <v>69.5</v>
      </c>
      <c r="Y358" s="2">
        <v>196.6975269499049</v>
      </c>
      <c r="Z358" s="2">
        <v>17.857899962688883</v>
      </c>
      <c r="AA358" s="2">
        <v>17.857899962688883</v>
      </c>
      <c r="AB358" s="2">
        <f t="shared" si="10"/>
        <v>2.69961808362042</v>
      </c>
      <c r="AC358" s="2">
        <v>14.064155357451758</v>
      </c>
      <c r="AD358" s="2">
        <v>1.034164201921322</v>
      </c>
    </row>
    <row r="359" spans="1:30" x14ac:dyDescent="0.2">
      <c r="U359" s="2" t="s">
        <v>137</v>
      </c>
      <c r="V359" s="7">
        <v>800</v>
      </c>
      <c r="W359" s="2" t="s">
        <v>138</v>
      </c>
      <c r="X359" s="2">
        <v>71.5</v>
      </c>
      <c r="Y359" s="2">
        <v>199.23398858592265</v>
      </c>
      <c r="Z359" s="2">
        <v>12.919555874722745</v>
      </c>
      <c r="AA359" s="2">
        <v>12.919555874722745</v>
      </c>
      <c r="AB359" s="2">
        <f t="shared" si="10"/>
        <v>0.53168502900328551</v>
      </c>
      <c r="AC359" s="2">
        <v>13.30902766340173</v>
      </c>
      <c r="AD359" s="2">
        <v>0.70266314423335974</v>
      </c>
    </row>
    <row r="360" spans="1:30" x14ac:dyDescent="0.2">
      <c r="U360" s="2" t="s">
        <v>132</v>
      </c>
      <c r="V360" s="7">
        <v>765</v>
      </c>
      <c r="W360" s="2" t="s">
        <v>107</v>
      </c>
      <c r="X360" s="2">
        <v>316</v>
      </c>
      <c r="Y360" s="2">
        <v>199.91329999999999</v>
      </c>
      <c r="Z360" s="2">
        <v>12.32561471776574</v>
      </c>
      <c r="AA360" s="2">
        <v>12.32561471776574</v>
      </c>
      <c r="AB360" s="2">
        <f t="shared" si="10"/>
        <v>0.27094486109916005</v>
      </c>
      <c r="AC360" s="2">
        <v>14.163215112119872</v>
      </c>
      <c r="AD360" s="2">
        <v>1.0776514342206243</v>
      </c>
    </row>
    <row r="361" spans="1:30" x14ac:dyDescent="0.2">
      <c r="U361" s="2" t="s">
        <v>137</v>
      </c>
      <c r="V361" s="7">
        <v>800</v>
      </c>
      <c r="W361" s="2" t="s">
        <v>138</v>
      </c>
      <c r="X361" s="2">
        <v>72.5</v>
      </c>
      <c r="Y361" s="2">
        <v>200.50221940393152</v>
      </c>
      <c r="Z361" s="2">
        <v>12.087193124263193</v>
      </c>
      <c r="AA361" s="2">
        <v>12.087193124263193</v>
      </c>
      <c r="AB361" s="2">
        <f t="shared" si="10"/>
        <v>0.16627778155154171</v>
      </c>
      <c r="AC361" s="2">
        <v>13.287287147376754</v>
      </c>
      <c r="AD361" s="2">
        <v>0.69311905769839477</v>
      </c>
    </row>
    <row r="362" spans="1:30" x14ac:dyDescent="0.2">
      <c r="U362" s="2" t="s">
        <v>137</v>
      </c>
      <c r="V362" s="7">
        <v>800</v>
      </c>
      <c r="W362" s="2" t="s">
        <v>138</v>
      </c>
      <c r="X362" s="2">
        <v>73.5</v>
      </c>
      <c r="Y362" s="2">
        <v>201.77045022194039</v>
      </c>
      <c r="Z362" s="2">
        <v>15.6258118811588</v>
      </c>
      <c r="AA362" s="2">
        <v>15.6258118811588</v>
      </c>
      <c r="AB362" s="2">
        <f t="shared" si="10"/>
        <v>1.7197314158287131</v>
      </c>
      <c r="AC362" s="2">
        <v>14.1110431852867</v>
      </c>
      <c r="AD362" s="2">
        <v>1.0547479583408617</v>
      </c>
    </row>
    <row r="363" spans="1:30" x14ac:dyDescent="0.2">
      <c r="U363" s="2" t="s">
        <v>139</v>
      </c>
      <c r="V363" s="7">
        <v>951</v>
      </c>
      <c r="W363" s="2" t="s">
        <v>107</v>
      </c>
      <c r="X363" s="2">
        <v>27.5</v>
      </c>
      <c r="Y363" s="2">
        <v>201.893</v>
      </c>
      <c r="Z363" s="2">
        <v>13.478260138973278</v>
      </c>
      <c r="AA363" s="2">
        <v>13.478260138973278</v>
      </c>
      <c r="AB363" s="2">
        <f t="shared" si="10"/>
        <v>0.77695620100926899</v>
      </c>
      <c r="AC363" s="2">
        <v>13.729966116151354</v>
      </c>
      <c r="AD363" s="2">
        <v>0.88745512499044477</v>
      </c>
    </row>
    <row r="364" spans="1:30" x14ac:dyDescent="0.2">
      <c r="U364" s="2" t="s">
        <v>137</v>
      </c>
      <c r="V364" s="7">
        <v>800</v>
      </c>
      <c r="W364" s="2" t="s">
        <v>138</v>
      </c>
      <c r="X364" s="2">
        <v>74.5</v>
      </c>
      <c r="Y364" s="2">
        <v>203.03868103994927</v>
      </c>
      <c r="Z364" s="2">
        <v>17.038336064272489</v>
      </c>
      <c r="AA364" s="2">
        <v>17.038336064272489</v>
      </c>
      <c r="AB364" s="2">
        <f t="shared" si="10"/>
        <v>2.3398295322156226</v>
      </c>
      <c r="AC364" s="2">
        <v>15.001935465964635</v>
      </c>
      <c r="AD364" s="2">
        <v>1.4458496695584753</v>
      </c>
    </row>
    <row r="365" spans="1:30" x14ac:dyDescent="0.2">
      <c r="U365" s="2" t="s">
        <v>132</v>
      </c>
      <c r="V365" s="7">
        <v>765</v>
      </c>
      <c r="W365" s="2" t="s">
        <v>107</v>
      </c>
      <c r="X365" s="2">
        <v>323</v>
      </c>
      <c r="Y365" s="2">
        <v>204.18049999999999</v>
      </c>
      <c r="Z365" s="2">
        <v>10.420229372089006</v>
      </c>
      <c r="AA365" s="2">
        <v>10.420229372089006</v>
      </c>
      <c r="AB365" s="2">
        <f t="shared" si="10"/>
        <v>-0.56551930565292619</v>
      </c>
      <c r="AC365" s="2">
        <v>14.409508204778433</v>
      </c>
      <c r="AD365" s="2">
        <v>1.1857741018977324</v>
      </c>
    </row>
    <row r="366" spans="1:30" x14ac:dyDescent="0.2">
      <c r="U366" s="2" t="s">
        <v>137</v>
      </c>
      <c r="V366" s="7">
        <v>800</v>
      </c>
      <c r="W366" s="2" t="s">
        <v>138</v>
      </c>
      <c r="X366" s="2">
        <v>76.5</v>
      </c>
      <c r="Y366" s="2">
        <v>205.57514267596704</v>
      </c>
      <c r="Z366" s="2">
        <v>18.447039873329615</v>
      </c>
      <c r="AA366" s="2">
        <v>18.447039873329615</v>
      </c>
      <c r="AB366" s="2">
        <f t="shared" si="10"/>
        <v>2.9582505043917022</v>
      </c>
      <c r="AC366" s="2">
        <v>16.514890086995859</v>
      </c>
      <c r="AD366" s="2">
        <v>2.1100367481911819</v>
      </c>
    </row>
    <row r="367" spans="1:30" x14ac:dyDescent="0.2">
      <c r="U367" s="2" t="s">
        <v>135</v>
      </c>
      <c r="V367" s="7">
        <v>1470</v>
      </c>
      <c r="W367" s="2" t="s">
        <v>107</v>
      </c>
      <c r="X367" s="2">
        <v>146.5</v>
      </c>
      <c r="Y367" s="2">
        <v>206.06279999999998</v>
      </c>
      <c r="Z367" s="2">
        <v>12.663675575227783</v>
      </c>
      <c r="AA367" s="2">
        <v>12.663675575227783</v>
      </c>
      <c r="AB367" s="2">
        <f t="shared" si="10"/>
        <v>0.4193535775249968</v>
      </c>
      <c r="AC367" s="2">
        <v>19.014019022646018</v>
      </c>
      <c r="AD367" s="2">
        <v>3.2071543509416029</v>
      </c>
    </row>
    <row r="368" spans="1:30" x14ac:dyDescent="0.2">
      <c r="U368" s="2" t="s">
        <v>137</v>
      </c>
      <c r="V368" s="7">
        <v>800</v>
      </c>
      <c r="W368" s="2" t="s">
        <v>138</v>
      </c>
      <c r="X368" s="2">
        <v>77.5</v>
      </c>
      <c r="Y368" s="2">
        <v>206.84337349397592</v>
      </c>
      <c r="Z368" s="2">
        <v>24.005169550060398</v>
      </c>
      <c r="AA368" s="2">
        <v>24.005169550060398</v>
      </c>
      <c r="AB368" s="2">
        <f t="shared" si="10"/>
        <v>5.398269432476515</v>
      </c>
      <c r="AC368" s="2">
        <v>19.230446187246152</v>
      </c>
      <c r="AD368" s="2">
        <v>3.3021658762010615</v>
      </c>
    </row>
    <row r="369" spans="21:30" x14ac:dyDescent="0.2">
      <c r="U369" s="2" t="s">
        <v>137</v>
      </c>
      <c r="V369" s="7">
        <v>800</v>
      </c>
      <c r="W369" s="2" t="s">
        <v>138</v>
      </c>
      <c r="X369" s="2">
        <v>78.5</v>
      </c>
      <c r="Y369" s="2">
        <v>208.11160431198479</v>
      </c>
      <c r="Z369" s="2">
        <v>29.533980742523276</v>
      </c>
      <c r="AA369" s="2">
        <v>29.533980742523276</v>
      </c>
      <c r="AB369" s="2">
        <f t="shared" si="10"/>
        <v>7.825417545967718</v>
      </c>
      <c r="AC369" s="2">
        <v>20.46988043367957</v>
      </c>
      <c r="AD369" s="2">
        <v>3.8462775103853319</v>
      </c>
    </row>
    <row r="370" spans="21:30" x14ac:dyDescent="0.2">
      <c r="U370" s="2" t="s">
        <v>135</v>
      </c>
      <c r="V370" s="7">
        <v>1470</v>
      </c>
      <c r="W370" s="2" t="s">
        <v>107</v>
      </c>
      <c r="X370" s="2">
        <v>147.5</v>
      </c>
      <c r="Y370" s="2">
        <v>208.72199999999998</v>
      </c>
      <c r="Z370" s="2">
        <v>11.502365195089684</v>
      </c>
      <c r="AA370" s="2">
        <v>11.502365195089684</v>
      </c>
      <c r="AB370" s="2">
        <f t="shared" si="10"/>
        <v>-9.04616793556281E-2</v>
      </c>
      <c r="AC370" s="2">
        <v>22.750981991960856</v>
      </c>
      <c r="AD370" s="2">
        <v>4.8476810944708157</v>
      </c>
    </row>
    <row r="371" spans="21:30" x14ac:dyDescent="0.2">
      <c r="U371" s="2" t="s">
        <v>137</v>
      </c>
      <c r="V371" s="7">
        <v>800</v>
      </c>
      <c r="W371" s="2" t="s">
        <v>138</v>
      </c>
      <c r="X371" s="2">
        <v>79.5</v>
      </c>
      <c r="Y371" s="2">
        <v>209.37983512999367</v>
      </c>
      <c r="Z371" s="2">
        <v>24.644211105496709</v>
      </c>
      <c r="AA371" s="2">
        <v>24.644211105496709</v>
      </c>
      <c r="AB371" s="2">
        <f t="shared" si="10"/>
        <v>5.6788086753130562</v>
      </c>
      <c r="AC371" s="2">
        <v>20.684518846595431</v>
      </c>
      <c r="AD371" s="2">
        <v>3.9405037736553945</v>
      </c>
    </row>
    <row r="372" spans="21:30" x14ac:dyDescent="0.2">
      <c r="U372" s="2" t="s">
        <v>137</v>
      </c>
      <c r="V372" s="7">
        <v>800</v>
      </c>
      <c r="W372" s="2" t="s">
        <v>138</v>
      </c>
      <c r="X372" s="2">
        <v>80.5</v>
      </c>
      <c r="Y372" s="2">
        <v>210.64806594800254</v>
      </c>
      <c r="Z372" s="2">
        <v>24.069183366634221</v>
      </c>
      <c r="AA372" s="2">
        <v>24.069183366634221</v>
      </c>
      <c r="AB372" s="2">
        <f t="shared" si="10"/>
        <v>5.4263714979524229</v>
      </c>
      <c r="AC372" s="2">
        <v>20.334247583084725</v>
      </c>
      <c r="AD372" s="2">
        <v>3.7867346889741951</v>
      </c>
    </row>
    <row r="373" spans="21:30" x14ac:dyDescent="0.2">
      <c r="U373" s="2" t="s">
        <v>139</v>
      </c>
      <c r="V373" s="7">
        <v>951</v>
      </c>
      <c r="W373" s="2" t="s">
        <v>107</v>
      </c>
      <c r="X373" s="2">
        <v>29.5</v>
      </c>
      <c r="Y373" s="2">
        <v>211.32500000000002</v>
      </c>
      <c r="Z373" s="2">
        <v>13.672853823233272</v>
      </c>
      <c r="AA373" s="2">
        <v>13.672853823233272</v>
      </c>
      <c r="AB373" s="2">
        <f t="shared" si="10"/>
        <v>0.86238282839940705</v>
      </c>
      <c r="AC373" s="2">
        <v>23.032662546409064</v>
      </c>
      <c r="AD373" s="2">
        <v>4.9713388578735787</v>
      </c>
    </row>
    <row r="374" spans="21:30" x14ac:dyDescent="0.2">
      <c r="U374" s="2" t="s">
        <v>137</v>
      </c>
      <c r="V374" s="7">
        <v>800</v>
      </c>
      <c r="W374" s="2" t="s">
        <v>138</v>
      </c>
      <c r="X374" s="2">
        <v>81.5</v>
      </c>
      <c r="Y374" s="2">
        <v>211.91629676601141</v>
      </c>
      <c r="Z374" s="2">
        <v>27.782624424969761</v>
      </c>
      <c r="AA374" s="2">
        <v>27.782624424969761</v>
      </c>
      <c r="AB374" s="2">
        <f t="shared" si="10"/>
        <v>7.0565721225617262</v>
      </c>
      <c r="AC374" s="2">
        <v>20.822960750703626</v>
      </c>
      <c r="AD374" s="2">
        <v>4.0012797695588924</v>
      </c>
    </row>
    <row r="375" spans="21:30" x14ac:dyDescent="0.2">
      <c r="U375" s="2" t="s">
        <v>137</v>
      </c>
      <c r="V375" s="7">
        <v>800</v>
      </c>
      <c r="W375" s="2" t="s">
        <v>138</v>
      </c>
      <c r="X375" s="2">
        <v>82.5</v>
      </c>
      <c r="Y375" s="2">
        <v>213.18452758402032</v>
      </c>
      <c r="Z375" s="2">
        <v>24.994440011711376</v>
      </c>
      <c r="AA375" s="2">
        <v>24.994440011711376</v>
      </c>
      <c r="AB375" s="2">
        <f t="shared" si="10"/>
        <v>5.8325591651412951</v>
      </c>
      <c r="AC375" s="2">
        <v>19.066293609731638</v>
      </c>
      <c r="AD375" s="2">
        <v>3.2301028946721884</v>
      </c>
    </row>
    <row r="376" spans="21:30" x14ac:dyDescent="0.2">
      <c r="U376" s="2" t="s">
        <v>135</v>
      </c>
      <c r="V376" s="7">
        <v>1470</v>
      </c>
      <c r="W376" s="2" t="s">
        <v>107</v>
      </c>
      <c r="X376" s="2">
        <v>149.5</v>
      </c>
      <c r="Y376" s="2">
        <v>214.04039999999998</v>
      </c>
      <c r="Z376" s="2">
        <v>13.595702126969519</v>
      </c>
      <c r="AA376" s="2">
        <v>13.595702126969519</v>
      </c>
      <c r="AB376" s="2">
        <f t="shared" si="10"/>
        <v>0.82851323373961883</v>
      </c>
      <c r="AC376" s="2">
        <v>20.488832579748841</v>
      </c>
      <c r="AD376" s="2">
        <v>3.8545975025097414</v>
      </c>
    </row>
    <row r="377" spans="21:30" x14ac:dyDescent="0.2">
      <c r="U377" s="2" t="s">
        <v>133</v>
      </c>
      <c r="V377" s="7">
        <v>1035</v>
      </c>
      <c r="W377" s="2" t="s">
        <v>107</v>
      </c>
      <c r="X377" s="2">
        <v>242.75</v>
      </c>
      <c r="Y377" s="2">
        <v>215.33445000000003</v>
      </c>
      <c r="Z377" s="2">
        <v>15.285847661774262</v>
      </c>
      <c r="AA377" s="2">
        <v>15.285847661774262</v>
      </c>
      <c r="AB377" s="2">
        <f t="shared" si="10"/>
        <v>1.5704871235189017</v>
      </c>
      <c r="AC377" s="2">
        <v>17.86042902163954</v>
      </c>
      <c r="AD377" s="2">
        <v>2.700728340499758</v>
      </c>
    </row>
    <row r="378" spans="21:30" x14ac:dyDescent="0.2">
      <c r="U378" s="2" t="s">
        <v>137</v>
      </c>
      <c r="V378" s="7">
        <v>800</v>
      </c>
      <c r="W378" s="2" t="s">
        <v>138</v>
      </c>
      <c r="X378" s="2">
        <v>84.5</v>
      </c>
      <c r="Y378" s="2">
        <v>215.72098922003806</v>
      </c>
      <c r="Z378" s="2">
        <v>20.785548673319294</v>
      </c>
      <c r="AA378" s="2">
        <v>20.785548673319294</v>
      </c>
      <c r="AB378" s="2">
        <f t="shared" si="10"/>
        <v>3.9848558675871706</v>
      </c>
      <c r="AC378" s="2">
        <v>17.818006374403399</v>
      </c>
      <c r="AD378" s="2">
        <v>2.6821047983630928</v>
      </c>
    </row>
    <row r="379" spans="21:30" x14ac:dyDescent="0.2">
      <c r="U379" s="2" t="s">
        <v>135</v>
      </c>
      <c r="V379" s="7">
        <v>1470</v>
      </c>
      <c r="W379" s="2" t="s">
        <v>107</v>
      </c>
      <c r="X379" s="2">
        <v>150.5</v>
      </c>
      <c r="Y379" s="2">
        <v>216.69959999999998</v>
      </c>
      <c r="Z379" s="2">
        <v>14.640606634423246</v>
      </c>
      <c r="AA379" s="2">
        <v>14.640606634423246</v>
      </c>
      <c r="AB379" s="2">
        <f t="shared" si="10"/>
        <v>1.2872263125118053</v>
      </c>
      <c r="AC379" s="2">
        <v>17.730021591798618</v>
      </c>
      <c r="AD379" s="2">
        <v>2.6434794787995939</v>
      </c>
    </row>
    <row r="380" spans="21:30" x14ac:dyDescent="0.2">
      <c r="U380" s="2" t="s">
        <v>137</v>
      </c>
      <c r="V380" s="7">
        <v>800</v>
      </c>
      <c r="W380" s="2" t="s">
        <v>138</v>
      </c>
      <c r="X380" s="2">
        <v>85.5</v>
      </c>
      <c r="Y380" s="2">
        <v>216.98922003804694</v>
      </c>
      <c r="Z380" s="2">
        <v>24.782326775530667</v>
      </c>
      <c r="AA380" s="2">
        <v>24.782326775530667</v>
      </c>
      <c r="AB380" s="2">
        <f t="shared" si="10"/>
        <v>5.7394414544579631</v>
      </c>
      <c r="AC380" s="2">
        <v>18.41726616727032</v>
      </c>
      <c r="AD380" s="2">
        <v>2.9451798474316702</v>
      </c>
    </row>
    <row r="381" spans="21:30" x14ac:dyDescent="0.2">
      <c r="U381" s="2" t="s">
        <v>133</v>
      </c>
      <c r="V381" s="7">
        <v>1035</v>
      </c>
      <c r="W381" s="2" t="s">
        <v>107</v>
      </c>
      <c r="X381" s="2">
        <v>244.25</v>
      </c>
      <c r="Y381" s="2">
        <v>217.23015000000001</v>
      </c>
      <c r="Z381" s="2">
        <v>13.15577821394562</v>
      </c>
      <c r="AA381" s="2">
        <v>13.15577821394562</v>
      </c>
      <c r="AB381" s="2">
        <f t="shared" si="10"/>
        <v>0.63538663592212785</v>
      </c>
      <c r="AC381" s="2">
        <v>16.65262143050888</v>
      </c>
      <c r="AD381" s="2">
        <v>2.170500807993399</v>
      </c>
    </row>
    <row r="382" spans="21:30" x14ac:dyDescent="0.2">
      <c r="U382" s="2" t="s">
        <v>137</v>
      </c>
      <c r="V382" s="7">
        <v>800</v>
      </c>
      <c r="W382" s="2" t="s">
        <v>138</v>
      </c>
      <c r="X382" s="2">
        <v>86.5</v>
      </c>
      <c r="Y382" s="2">
        <v>218.25745085605581</v>
      </c>
      <c r="Z382" s="2">
        <v>18.72207053913278</v>
      </c>
      <c r="AA382" s="2">
        <v>18.72207053913278</v>
      </c>
      <c r="AB382" s="2">
        <f t="shared" si="10"/>
        <v>3.0789889666792911</v>
      </c>
      <c r="AC382" s="2">
        <v>16.783816587095835</v>
      </c>
      <c r="AD382" s="2">
        <v>2.228095481735072</v>
      </c>
    </row>
    <row r="383" spans="21:30" x14ac:dyDescent="0.2">
      <c r="U383" s="2" t="s">
        <v>135</v>
      </c>
      <c r="V383" s="7">
        <v>1470</v>
      </c>
      <c r="W383" s="2" t="s">
        <v>107</v>
      </c>
      <c r="X383" s="2">
        <v>151.5</v>
      </c>
      <c r="Y383" s="2">
        <v>219.35879999999997</v>
      </c>
      <c r="Z383" s="2">
        <v>11.962324989512087</v>
      </c>
      <c r="AA383" s="2">
        <v>11.962324989512087</v>
      </c>
      <c r="AB383" s="2">
        <f t="shared" si="10"/>
        <v>0.11146067039580654</v>
      </c>
      <c r="AC383" s="2">
        <v>14.363651188259899</v>
      </c>
      <c r="AD383" s="2">
        <v>1.1656428716460958</v>
      </c>
    </row>
    <row r="384" spans="21:30" x14ac:dyDescent="0.2">
      <c r="U384" s="2" t="s">
        <v>137</v>
      </c>
      <c r="V384" s="7">
        <v>800</v>
      </c>
      <c r="W384" s="2" t="s">
        <v>138</v>
      </c>
      <c r="X384" s="2">
        <v>90.5</v>
      </c>
      <c r="Y384" s="2">
        <v>223.33037412809134</v>
      </c>
      <c r="Z384" s="2">
        <v>15.296582417358003</v>
      </c>
      <c r="AA384" s="2">
        <v>15.296582417358003</v>
      </c>
      <c r="AB384" s="2">
        <f t="shared" si="10"/>
        <v>1.5751996812201634</v>
      </c>
      <c r="AC384" s="2">
        <v>14.141691180988101</v>
      </c>
      <c r="AD384" s="2">
        <v>1.0682024284537768</v>
      </c>
    </row>
    <row r="385" spans="21:30" x14ac:dyDescent="0.2">
      <c r="U385" s="2" t="s">
        <v>137</v>
      </c>
      <c r="V385" s="7">
        <v>800</v>
      </c>
      <c r="W385" s="2" t="s">
        <v>138</v>
      </c>
      <c r="X385" s="2">
        <v>91.5</v>
      </c>
      <c r="Y385" s="2">
        <v>224.59860494610021</v>
      </c>
      <c r="Z385" s="2">
        <v>12.681499781351015</v>
      </c>
      <c r="AA385" s="2">
        <v>12.681499781351015</v>
      </c>
      <c r="AB385" s="2">
        <f t="shared" si="10"/>
        <v>0.42717840401309548</v>
      </c>
      <c r="AC385" s="2">
        <v>13.769071440592759</v>
      </c>
      <c r="AD385" s="2">
        <v>0.90462236242022165</v>
      </c>
    </row>
    <row r="386" spans="21:30" x14ac:dyDescent="0.2">
      <c r="U386" s="2" t="s">
        <v>137</v>
      </c>
      <c r="V386" s="7">
        <v>800</v>
      </c>
      <c r="W386" s="2" t="s">
        <v>138</v>
      </c>
      <c r="X386" s="2">
        <v>92.5</v>
      </c>
      <c r="Y386" s="2">
        <v>225.86683576410908</v>
      </c>
      <c r="Z386" s="2">
        <v>12.045978177586631</v>
      </c>
      <c r="AA386" s="2">
        <v>12.045978177586631</v>
      </c>
      <c r="AB386" s="2">
        <f t="shared" si="10"/>
        <v>0.14818441996053178</v>
      </c>
      <c r="AC386" s="2">
        <v>13.692144264554397</v>
      </c>
      <c r="AD386" s="2">
        <v>0.87085133213938093</v>
      </c>
    </row>
    <row r="387" spans="21:30" x14ac:dyDescent="0.2">
      <c r="U387" s="2" t="s">
        <v>137</v>
      </c>
      <c r="V387" s="7">
        <v>800</v>
      </c>
      <c r="W387" s="2" t="s">
        <v>138</v>
      </c>
      <c r="X387" s="2">
        <v>93.5</v>
      </c>
      <c r="Y387" s="2">
        <v>227.13506658211796</v>
      </c>
      <c r="Z387" s="2">
        <v>16.858971837156066</v>
      </c>
      <c r="AA387" s="2">
        <v>16.858971837156066</v>
      </c>
      <c r="AB387" s="2">
        <f t="shared" ref="AB387:AB450" si="12">0.439*AA387-5.14</f>
        <v>2.2610886365115128</v>
      </c>
      <c r="AC387" s="2">
        <v>13.113212736889199</v>
      </c>
      <c r="AD387" s="2">
        <v>0.61670039149435851</v>
      </c>
    </row>
    <row r="388" spans="21:30" x14ac:dyDescent="0.2">
      <c r="U388" s="2" t="s">
        <v>135</v>
      </c>
      <c r="V388" s="7">
        <v>1470</v>
      </c>
      <c r="W388" s="2" t="s">
        <v>107</v>
      </c>
      <c r="X388" s="2">
        <v>154.5</v>
      </c>
      <c r="Y388" s="2">
        <v>227.33639999999997</v>
      </c>
      <c r="Z388" s="2">
        <v>11.577689109320275</v>
      </c>
      <c r="AA388" s="2">
        <v>11.577689109320275</v>
      </c>
      <c r="AB388" s="2">
        <f t="shared" si="12"/>
        <v>-5.7394481008398834E-2</v>
      </c>
      <c r="AC388" s="2">
        <v>13.420287837513579</v>
      </c>
      <c r="AD388" s="2">
        <v>0.75150636066846133</v>
      </c>
    </row>
    <row r="389" spans="21:30" x14ac:dyDescent="0.2">
      <c r="U389" s="2" t="s">
        <v>137</v>
      </c>
      <c r="V389" s="7">
        <v>800</v>
      </c>
      <c r="W389" s="2" t="s">
        <v>138</v>
      </c>
      <c r="X389" s="2">
        <v>94.5</v>
      </c>
      <c r="Y389" s="2">
        <v>228.40329740012683</v>
      </c>
      <c r="Z389" s="2">
        <v>12.401924779031994</v>
      </c>
      <c r="AA389" s="2">
        <v>12.401924779031994</v>
      </c>
      <c r="AB389" s="2">
        <f t="shared" si="12"/>
        <v>0.304444977995046</v>
      </c>
      <c r="AC389" s="2">
        <v>12.97175431067981</v>
      </c>
      <c r="AD389" s="2">
        <v>0.5546001423884368</v>
      </c>
    </row>
    <row r="390" spans="21:30" x14ac:dyDescent="0.2">
      <c r="U390" s="2" t="s">
        <v>132</v>
      </c>
      <c r="V390" s="7">
        <v>765</v>
      </c>
      <c r="W390" s="2" t="s">
        <v>107</v>
      </c>
      <c r="X390" s="2">
        <v>364</v>
      </c>
      <c r="Y390" s="2">
        <v>229.17410000000001</v>
      </c>
      <c r="Z390" s="2">
        <v>14.216875284472932</v>
      </c>
      <c r="AA390" s="2">
        <v>14.216875284472932</v>
      </c>
      <c r="AB390" s="2">
        <f t="shared" si="12"/>
        <v>1.1012082498836175</v>
      </c>
      <c r="AC390" s="2">
        <v>12.02900639621868</v>
      </c>
      <c r="AD390" s="2">
        <v>0.14073380794000112</v>
      </c>
    </row>
    <row r="391" spans="21:30" x14ac:dyDescent="0.2">
      <c r="U391" s="2" t="s">
        <v>132</v>
      </c>
      <c r="V391" s="7">
        <v>765</v>
      </c>
      <c r="W391" s="2" t="s">
        <v>108</v>
      </c>
      <c r="X391" s="2">
        <v>364</v>
      </c>
      <c r="Y391" s="2">
        <v>229.17410000000001</v>
      </c>
      <c r="Z391" s="2">
        <v>12.731572134308797</v>
      </c>
      <c r="AA391" s="2">
        <v>9.8033105434177745</v>
      </c>
      <c r="AB391" s="2">
        <f t="shared" si="12"/>
        <v>-0.83634667143959707</v>
      </c>
      <c r="AC391" s="2">
        <v>12.459977180792832</v>
      </c>
      <c r="AD391" s="2">
        <v>0.32992998236805349</v>
      </c>
    </row>
    <row r="392" spans="21:30" x14ac:dyDescent="0.2">
      <c r="U392" s="2" t="s">
        <v>137</v>
      </c>
      <c r="V392" s="7">
        <v>800</v>
      </c>
      <c r="W392" s="2" t="s">
        <v>138</v>
      </c>
      <c r="X392" s="2">
        <v>96.5</v>
      </c>
      <c r="Y392" s="2">
        <v>230.93975903614458</v>
      </c>
      <c r="Z392" s="2">
        <v>12.145232264850426</v>
      </c>
      <c r="AA392" s="2">
        <v>12.145232264850426</v>
      </c>
      <c r="AB392" s="2">
        <f t="shared" si="12"/>
        <v>0.19175696426933708</v>
      </c>
      <c r="AC392" s="2">
        <v>12.09920554445568</v>
      </c>
      <c r="AD392" s="2">
        <v>0.17155123401604389</v>
      </c>
    </row>
    <row r="393" spans="21:30" x14ac:dyDescent="0.2">
      <c r="U393" s="2" t="s">
        <v>132</v>
      </c>
      <c r="V393" s="7">
        <v>765</v>
      </c>
      <c r="W393" s="2" t="s">
        <v>107</v>
      </c>
      <c r="X393" s="2">
        <v>368</v>
      </c>
      <c r="Y393" s="2">
        <v>231.61250000000001</v>
      </c>
      <c r="Z393" s="2">
        <v>13.732543032191032</v>
      </c>
      <c r="AA393" s="2">
        <v>13.732543032191032</v>
      </c>
      <c r="AB393" s="2">
        <f t="shared" si="12"/>
        <v>0.888586391131863</v>
      </c>
      <c r="AC393" s="2">
        <v>12.960390619815035</v>
      </c>
      <c r="AD393" s="2">
        <v>0.54961148209880051</v>
      </c>
    </row>
    <row r="394" spans="21:30" x14ac:dyDescent="0.2">
      <c r="U394" s="2" t="s">
        <v>132</v>
      </c>
      <c r="V394" s="7">
        <v>765</v>
      </c>
      <c r="W394" s="2" t="s">
        <v>108</v>
      </c>
      <c r="X394" s="2">
        <v>368</v>
      </c>
      <c r="Y394" s="2">
        <v>231.61250000000001</v>
      </c>
      <c r="Z394" s="2">
        <v>13.763722853696411</v>
      </c>
      <c r="AA394" s="2">
        <v>10.598066597346236</v>
      </c>
      <c r="AB394" s="2">
        <f t="shared" si="12"/>
        <v>-0.48744876376500201</v>
      </c>
      <c r="AC394" s="2">
        <v>15.386504373664687</v>
      </c>
      <c r="AD394" s="2">
        <v>1.6146754200387976</v>
      </c>
    </row>
    <row r="395" spans="21:30" x14ac:dyDescent="0.2">
      <c r="U395" s="2" t="s">
        <v>128</v>
      </c>
      <c r="V395" s="7">
        <v>700</v>
      </c>
      <c r="W395" s="2" t="s">
        <v>107</v>
      </c>
      <c r="X395" s="2">
        <v>218</v>
      </c>
      <c r="Y395" s="2">
        <v>232.81840000000003</v>
      </c>
      <c r="Z395" s="2">
        <v>18.52280066126972</v>
      </c>
      <c r="AA395" s="2">
        <v>18.52280066126972</v>
      </c>
      <c r="AB395" s="2">
        <f t="shared" si="12"/>
        <v>2.9915094902974078</v>
      </c>
      <c r="AC395" s="2">
        <v>15.05253117580888</v>
      </c>
      <c r="AD395" s="2">
        <v>1.4680611861800985</v>
      </c>
    </row>
    <row r="396" spans="21:30" x14ac:dyDescent="0.2">
      <c r="U396" s="2" t="s">
        <v>137</v>
      </c>
      <c r="V396" s="7">
        <v>800</v>
      </c>
      <c r="W396" s="2" t="s">
        <v>138</v>
      </c>
      <c r="X396" s="2">
        <v>99</v>
      </c>
      <c r="Y396" s="2">
        <v>233.47622067216236</v>
      </c>
      <c r="Z396" s="2">
        <v>21.933879312666015</v>
      </c>
      <c r="AA396" s="2">
        <v>21.933879312666015</v>
      </c>
      <c r="AB396" s="2">
        <f t="shared" si="12"/>
        <v>4.4889730182603804</v>
      </c>
      <c r="AC396" s="2">
        <v>16.02992026985487</v>
      </c>
      <c r="AD396" s="2">
        <v>1.8971349984662877</v>
      </c>
    </row>
    <row r="397" spans="21:30" x14ac:dyDescent="0.2">
      <c r="U397" s="2" t="s">
        <v>132</v>
      </c>
      <c r="V397" s="7">
        <v>765</v>
      </c>
      <c r="W397" s="2" t="s">
        <v>108</v>
      </c>
      <c r="X397" s="2">
        <v>372</v>
      </c>
      <c r="Y397" s="2">
        <v>234.05090000000001</v>
      </c>
      <c r="Z397" s="2">
        <v>13.604371786456369</v>
      </c>
      <c r="AA397" s="2">
        <v>10.475366275571405</v>
      </c>
      <c r="AB397" s="2">
        <f t="shared" si="12"/>
        <v>-0.54131420502415306</v>
      </c>
      <c r="AC397" s="2">
        <v>17.135770527398005</v>
      </c>
      <c r="AD397" s="2">
        <v>2.3826032615277244</v>
      </c>
    </row>
    <row r="398" spans="21:30" x14ac:dyDescent="0.2">
      <c r="U398" s="2" t="s">
        <v>137</v>
      </c>
      <c r="V398" s="7">
        <v>800</v>
      </c>
      <c r="W398" s="2" t="s">
        <v>138</v>
      </c>
      <c r="X398" s="2">
        <v>99.5</v>
      </c>
      <c r="Y398" s="2">
        <v>234.74445149017123</v>
      </c>
      <c r="Z398" s="2">
        <v>18.619488502420982</v>
      </c>
      <c r="AA398" s="2">
        <v>18.619488502420982</v>
      </c>
      <c r="AB398" s="2">
        <f t="shared" si="12"/>
        <v>3.0339554525628118</v>
      </c>
      <c r="AC398" s="2">
        <v>15.658294374790069</v>
      </c>
      <c r="AD398" s="2">
        <v>1.7339912305328404</v>
      </c>
    </row>
    <row r="399" spans="21:30" x14ac:dyDescent="0.2">
      <c r="U399" s="2" t="s">
        <v>137</v>
      </c>
      <c r="V399" s="7">
        <v>800</v>
      </c>
      <c r="W399" s="2" t="s">
        <v>138</v>
      </c>
      <c r="X399" s="2">
        <v>100.5</v>
      </c>
      <c r="Y399" s="2">
        <v>236.0126823081801</v>
      </c>
      <c r="Z399" s="2">
        <v>16.12731788506192</v>
      </c>
      <c r="AA399" s="2">
        <v>16.12731788506192</v>
      </c>
      <c r="AB399" s="2">
        <f t="shared" si="12"/>
        <v>1.939892551542183</v>
      </c>
      <c r="AC399" s="2">
        <v>13.622265493772399</v>
      </c>
      <c r="AD399" s="2">
        <v>0.84017455176608369</v>
      </c>
    </row>
    <row r="400" spans="21:30" x14ac:dyDescent="0.2">
      <c r="U400" s="2" t="s">
        <v>133</v>
      </c>
      <c r="V400" s="7">
        <v>1035</v>
      </c>
      <c r="W400" s="2" t="s">
        <v>107</v>
      </c>
      <c r="X400" s="2">
        <v>259.25</v>
      </c>
      <c r="Y400" s="2">
        <v>236.18715</v>
      </c>
      <c r="Z400" s="2">
        <v>11.135419898230019</v>
      </c>
      <c r="AA400" s="2">
        <v>11.135419898230019</v>
      </c>
      <c r="AB400" s="2">
        <f t="shared" si="12"/>
        <v>-0.25155066467702092</v>
      </c>
      <c r="AC400" s="2">
        <v>14.476787157910124</v>
      </c>
      <c r="AD400" s="2">
        <v>1.2153095623225445</v>
      </c>
    </row>
    <row r="401" spans="21:30" x14ac:dyDescent="0.2">
      <c r="U401" s="2" t="s">
        <v>132</v>
      </c>
      <c r="V401" s="7">
        <v>765</v>
      </c>
      <c r="W401" s="2" t="s">
        <v>107</v>
      </c>
      <c r="X401" s="2">
        <v>376</v>
      </c>
      <c r="Y401" s="2">
        <v>236.48930000000001</v>
      </c>
      <c r="Z401" s="2">
        <v>11.753734907577675</v>
      </c>
      <c r="AA401" s="2">
        <v>11.753734907577675</v>
      </c>
      <c r="AB401" s="2">
        <f t="shared" si="12"/>
        <v>1.9889624426599362E-2</v>
      </c>
      <c r="AC401" s="2">
        <v>12.928750193239143</v>
      </c>
      <c r="AD401" s="2">
        <v>0.53572133483198403</v>
      </c>
    </row>
    <row r="402" spans="21:30" x14ac:dyDescent="0.2">
      <c r="U402" s="2" t="s">
        <v>137</v>
      </c>
      <c r="V402" s="7">
        <v>800</v>
      </c>
      <c r="W402" s="2" t="s">
        <v>138</v>
      </c>
      <c r="X402" s="2">
        <v>101.5</v>
      </c>
      <c r="Y402" s="2">
        <v>237.28091312618898</v>
      </c>
      <c r="Z402" s="2">
        <v>14.747974596260025</v>
      </c>
      <c r="AA402" s="2">
        <v>14.747974596260025</v>
      </c>
      <c r="AB402" s="2">
        <f t="shared" si="12"/>
        <v>1.3343608477581519</v>
      </c>
      <c r="AC402" s="2">
        <v>12.077865431381451</v>
      </c>
      <c r="AD402" s="2">
        <v>0.16218292437645676</v>
      </c>
    </row>
    <row r="403" spans="21:30" x14ac:dyDescent="0.2">
      <c r="U403" s="2" t="s">
        <v>132</v>
      </c>
      <c r="V403" s="7">
        <v>765</v>
      </c>
      <c r="W403" s="2" t="s">
        <v>107</v>
      </c>
      <c r="X403" s="2">
        <v>378</v>
      </c>
      <c r="Y403" s="2">
        <v>237.70850000000002</v>
      </c>
      <c r="Z403" s="2">
        <v>10.879303679066073</v>
      </c>
      <c r="AA403" s="2">
        <v>10.879303679066073</v>
      </c>
      <c r="AB403" s="2">
        <f t="shared" si="12"/>
        <v>-0.36398568488999405</v>
      </c>
      <c r="AC403" s="2">
        <v>13.089972364916409</v>
      </c>
      <c r="AD403" s="2">
        <v>0.60649786819830442</v>
      </c>
    </row>
    <row r="404" spans="21:30" x14ac:dyDescent="0.2">
      <c r="U404" s="2" t="s">
        <v>133</v>
      </c>
      <c r="V404" s="7">
        <v>1035</v>
      </c>
      <c r="W404" s="2" t="s">
        <v>107</v>
      </c>
      <c r="X404" s="2">
        <v>260.75</v>
      </c>
      <c r="Y404" s="2">
        <v>238.08284999999998</v>
      </c>
      <c r="Z404" s="2">
        <v>11.872894075773466</v>
      </c>
      <c r="AA404" s="2">
        <v>11.872894075773466</v>
      </c>
      <c r="AB404" s="2">
        <f t="shared" si="12"/>
        <v>7.2200499264551965E-2</v>
      </c>
      <c r="AC404" s="2">
        <v>14.700787216595591</v>
      </c>
      <c r="AD404" s="2">
        <v>1.3136455880854649</v>
      </c>
    </row>
    <row r="405" spans="21:30" x14ac:dyDescent="0.2">
      <c r="U405" s="2" t="s">
        <v>137</v>
      </c>
      <c r="V405" s="7">
        <v>800</v>
      </c>
      <c r="W405" s="2" t="s">
        <v>138</v>
      </c>
      <c r="X405" s="2">
        <v>102.5</v>
      </c>
      <c r="Y405" s="2">
        <v>238.54914394419785</v>
      </c>
      <c r="Z405" s="2">
        <v>16.195954565904803</v>
      </c>
      <c r="AA405" s="2">
        <v>16.195954565904803</v>
      </c>
      <c r="AB405" s="2">
        <f t="shared" si="12"/>
        <v>1.9700240544322085</v>
      </c>
      <c r="AC405" s="2">
        <v>14.290963885219753</v>
      </c>
      <c r="AD405" s="2">
        <v>1.1337331456114716</v>
      </c>
    </row>
    <row r="406" spans="21:30" x14ac:dyDescent="0.2">
      <c r="U406" s="2" t="s">
        <v>137</v>
      </c>
      <c r="V406" s="7">
        <v>800</v>
      </c>
      <c r="W406" s="2" t="s">
        <v>138</v>
      </c>
      <c r="X406" s="2">
        <v>103.5</v>
      </c>
      <c r="Y406" s="2">
        <v>239.81737476220673</v>
      </c>
      <c r="Z406" s="2">
        <v>19.807809165973595</v>
      </c>
      <c r="AA406" s="2">
        <v>19.807809165973595</v>
      </c>
      <c r="AB406" s="2">
        <f t="shared" si="12"/>
        <v>3.5556282238624091</v>
      </c>
      <c r="AC406" s="2">
        <v>14.354887908595154</v>
      </c>
      <c r="AD406" s="2">
        <v>1.1617957918732733</v>
      </c>
    </row>
    <row r="407" spans="21:30" x14ac:dyDescent="0.2">
      <c r="U407" s="2" t="s">
        <v>133</v>
      </c>
      <c r="V407" s="7">
        <v>1035</v>
      </c>
      <c r="W407" s="2" t="s">
        <v>107</v>
      </c>
      <c r="X407" s="2">
        <v>262.25</v>
      </c>
      <c r="Y407" s="2">
        <v>239.97855000000001</v>
      </c>
      <c r="Z407" s="2">
        <v>12.698857939380835</v>
      </c>
      <c r="AA407" s="2">
        <v>12.698857939380835</v>
      </c>
      <c r="AB407" s="2">
        <f t="shared" si="12"/>
        <v>0.43479863538818719</v>
      </c>
      <c r="AC407" s="2">
        <v>14.386075372803514</v>
      </c>
      <c r="AD407" s="2">
        <v>1.1754870886607431</v>
      </c>
    </row>
    <row r="408" spans="21:30" x14ac:dyDescent="0.2">
      <c r="U408" s="2" t="s">
        <v>132</v>
      </c>
      <c r="V408" s="7">
        <v>765</v>
      </c>
      <c r="W408" s="2" t="s">
        <v>107</v>
      </c>
      <c r="X408" s="2">
        <v>384</v>
      </c>
      <c r="Y408" s="2">
        <v>241.36610000000002</v>
      </c>
      <c r="Z408" s="2">
        <v>11.198923795943069</v>
      </c>
      <c r="AA408" s="2">
        <v>11.198923795943069</v>
      </c>
      <c r="AB408" s="2">
        <f t="shared" si="12"/>
        <v>-0.22367245358099286</v>
      </c>
      <c r="AC408" s="2">
        <v>14.188548623131073</v>
      </c>
      <c r="AD408" s="2">
        <v>1.0887728455545416</v>
      </c>
    </row>
    <row r="409" spans="21:30" x14ac:dyDescent="0.2">
      <c r="U409" s="2" t="s">
        <v>133</v>
      </c>
      <c r="V409" s="7">
        <v>1035</v>
      </c>
      <c r="W409" s="2" t="s">
        <v>107</v>
      </c>
      <c r="X409" s="2">
        <v>263.75</v>
      </c>
      <c r="Y409" s="2">
        <v>241.87424999999999</v>
      </c>
      <c r="Z409" s="2">
        <v>12.028831396815276</v>
      </c>
      <c r="AA409" s="2">
        <v>12.028831396815276</v>
      </c>
      <c r="AB409" s="2">
        <f t="shared" si="12"/>
        <v>0.14065698320190645</v>
      </c>
      <c r="AC409" s="2">
        <v>12.753913115923687</v>
      </c>
      <c r="AD409" s="2">
        <v>0.45896785789049943</v>
      </c>
    </row>
    <row r="410" spans="21:30" x14ac:dyDescent="0.2">
      <c r="U410" s="2" t="s">
        <v>128</v>
      </c>
      <c r="V410" s="7">
        <v>700</v>
      </c>
      <c r="W410" s="2" t="s">
        <v>107</v>
      </c>
      <c r="X410" s="2">
        <v>222.5</v>
      </c>
      <c r="Y410" s="2">
        <v>242.578</v>
      </c>
      <c r="Z410" s="2">
        <v>15.208320817542589</v>
      </c>
      <c r="AA410" s="2">
        <v>15.208320817542589</v>
      </c>
      <c r="AB410" s="2">
        <f t="shared" si="12"/>
        <v>1.5364528389011971</v>
      </c>
      <c r="AC410" s="2">
        <v>12.355186551387973</v>
      </c>
      <c r="AD410" s="2">
        <v>0.2839268960593202</v>
      </c>
    </row>
    <row r="411" spans="21:30" x14ac:dyDescent="0.2">
      <c r="U411" s="2" t="s">
        <v>133</v>
      </c>
      <c r="V411" s="7">
        <v>1035</v>
      </c>
      <c r="W411" s="2" t="s">
        <v>107</v>
      </c>
      <c r="X411" s="2">
        <v>265.25</v>
      </c>
      <c r="Y411" s="2">
        <v>243.76995000000002</v>
      </c>
      <c r="Z411" s="2">
        <v>12.634631629936669</v>
      </c>
      <c r="AA411" s="2">
        <v>12.634631629936669</v>
      </c>
      <c r="AB411" s="2">
        <f t="shared" si="12"/>
        <v>0.40660328554219749</v>
      </c>
      <c r="AC411" s="2">
        <v>15.022855943668498</v>
      </c>
      <c r="AD411" s="2">
        <v>1.4550337592704707</v>
      </c>
    </row>
    <row r="412" spans="21:30" x14ac:dyDescent="0.2">
      <c r="U412" s="2" t="s">
        <v>132</v>
      </c>
      <c r="V412" s="7">
        <v>765</v>
      </c>
      <c r="W412" s="2" t="s">
        <v>107</v>
      </c>
      <c r="X412" s="2">
        <v>390</v>
      </c>
      <c r="Y412" s="2">
        <v>245.02369999999999</v>
      </c>
      <c r="Z412" s="2">
        <v>10.705225116702257</v>
      </c>
      <c r="AA412" s="2">
        <v>10.705225116702257</v>
      </c>
      <c r="AB412" s="2">
        <f t="shared" si="12"/>
        <v>-0.44040617376770896</v>
      </c>
      <c r="AC412" s="2">
        <v>14.885460613118175</v>
      </c>
      <c r="AD412" s="2">
        <v>1.3947172091588795</v>
      </c>
    </row>
    <row r="413" spans="21:30" x14ac:dyDescent="0.2">
      <c r="U413" s="2" t="s">
        <v>137</v>
      </c>
      <c r="V413" s="7">
        <v>800</v>
      </c>
      <c r="W413" s="2" t="s">
        <v>138</v>
      </c>
      <c r="X413" s="2">
        <v>107.5</v>
      </c>
      <c r="Y413" s="2">
        <v>246.86269430051814</v>
      </c>
      <c r="Z413" s="2">
        <v>24.537270757345691</v>
      </c>
      <c r="AA413" s="2">
        <v>24.537270757345691</v>
      </c>
      <c r="AB413" s="2">
        <f t="shared" si="12"/>
        <v>5.6318618624747581</v>
      </c>
      <c r="AC413" s="2">
        <v>15.990063250711511</v>
      </c>
      <c r="AD413" s="2">
        <v>1.8796377670623539</v>
      </c>
    </row>
    <row r="414" spans="21:30" x14ac:dyDescent="0.2">
      <c r="U414" s="2" t="s">
        <v>139</v>
      </c>
      <c r="V414" s="7">
        <v>951</v>
      </c>
      <c r="W414" s="2" t="s">
        <v>107</v>
      </c>
      <c r="X414" s="2">
        <v>37.5</v>
      </c>
      <c r="Y414" s="2">
        <v>249.053</v>
      </c>
      <c r="Z414" s="2">
        <v>11.341854744063662</v>
      </c>
      <c r="AA414" s="2">
        <v>11.341854744063662</v>
      </c>
      <c r="AB414" s="2">
        <f t="shared" si="12"/>
        <v>-0.16092576735605224</v>
      </c>
      <c r="AC414" s="2">
        <v>16.152575843930581</v>
      </c>
      <c r="AD414" s="2">
        <v>1.9509807954855258</v>
      </c>
    </row>
    <row r="415" spans="21:30" x14ac:dyDescent="0.2">
      <c r="U415" s="2" t="s">
        <v>137</v>
      </c>
      <c r="V415" s="7">
        <v>800</v>
      </c>
      <c r="W415" s="2" t="s">
        <v>138</v>
      </c>
      <c r="X415" s="2">
        <v>109.5</v>
      </c>
      <c r="Y415" s="2">
        <v>252.0440414507772</v>
      </c>
      <c r="Z415" s="2">
        <v>20.731334005509275</v>
      </c>
      <c r="AA415" s="2">
        <v>20.731334005509275</v>
      </c>
      <c r="AB415" s="2">
        <f t="shared" si="12"/>
        <v>3.9610556284185714</v>
      </c>
      <c r="AC415" s="2">
        <v>16.454447438307607</v>
      </c>
      <c r="AD415" s="2">
        <v>2.0835024254170396</v>
      </c>
    </row>
    <row r="416" spans="21:30" x14ac:dyDescent="0.2">
      <c r="U416" s="2" t="s">
        <v>137</v>
      </c>
      <c r="V416" s="7">
        <v>800</v>
      </c>
      <c r="W416" s="2" t="s">
        <v>138</v>
      </c>
      <c r="X416" s="2">
        <v>111.5</v>
      </c>
      <c r="Y416" s="2">
        <v>257.22538860103629</v>
      </c>
      <c r="Z416" s="2">
        <v>13.447194596032025</v>
      </c>
      <c r="AA416" s="2">
        <v>13.447194596032025</v>
      </c>
      <c r="AB416" s="2">
        <f t="shared" si="12"/>
        <v>0.76331842765805913</v>
      </c>
      <c r="AC416" s="2">
        <v>13.957450744985175</v>
      </c>
      <c r="AD416" s="2">
        <v>0.98732087704849203</v>
      </c>
    </row>
    <row r="417" spans="21:30" x14ac:dyDescent="0.2">
      <c r="U417" s="2" t="s">
        <v>137</v>
      </c>
      <c r="V417" s="7">
        <v>800</v>
      </c>
      <c r="W417" s="2" t="s">
        <v>138</v>
      </c>
      <c r="X417" s="2">
        <v>113.5</v>
      </c>
      <c r="Y417" s="2">
        <v>262.40673575129534</v>
      </c>
      <c r="Z417" s="2">
        <v>12.214583088587382</v>
      </c>
      <c r="AA417" s="2">
        <v>12.214583088587382</v>
      </c>
      <c r="AB417" s="2">
        <f t="shared" si="12"/>
        <v>0.22220197588986146</v>
      </c>
      <c r="AC417" s="2">
        <v>14.829079796172445</v>
      </c>
      <c r="AD417" s="2">
        <v>1.3699660305197039</v>
      </c>
    </row>
    <row r="418" spans="21:30" x14ac:dyDescent="0.2">
      <c r="U418" s="2" t="s">
        <v>139</v>
      </c>
      <c r="V418" s="7">
        <v>951</v>
      </c>
      <c r="W418" s="2" t="s">
        <v>107</v>
      </c>
      <c r="X418" s="2">
        <v>41.5</v>
      </c>
      <c r="Y418" s="2">
        <v>267.91700000000003</v>
      </c>
      <c r="Z418" s="2">
        <v>12.052287290733537</v>
      </c>
      <c r="AA418" s="2">
        <v>12.052287290733537</v>
      </c>
      <c r="AB418" s="2">
        <f t="shared" si="12"/>
        <v>0.15095412063202307</v>
      </c>
      <c r="AC418" s="2">
        <v>13.911882085191433</v>
      </c>
      <c r="AD418" s="2">
        <v>0.96731623539903921</v>
      </c>
    </row>
    <row r="419" spans="21:30" x14ac:dyDescent="0.2">
      <c r="U419" s="2" t="s">
        <v>125</v>
      </c>
      <c r="V419" s="7">
        <v>1470</v>
      </c>
      <c r="W419" s="2" t="s">
        <v>107</v>
      </c>
      <c r="X419" s="2">
        <v>204.5</v>
      </c>
      <c r="Y419" s="2">
        <v>268.70605</v>
      </c>
      <c r="Z419" s="2">
        <v>15.7</v>
      </c>
      <c r="AA419" s="2">
        <v>15.7</v>
      </c>
      <c r="AB419" s="2">
        <f t="shared" si="12"/>
        <v>1.7523</v>
      </c>
      <c r="AC419" s="2">
        <v>14.013981281450123</v>
      </c>
      <c r="AD419" s="2">
        <v>1.0121377825566045</v>
      </c>
    </row>
    <row r="420" spans="21:30" x14ac:dyDescent="0.2">
      <c r="U420" s="2" t="s">
        <v>137</v>
      </c>
      <c r="V420" s="7">
        <v>800</v>
      </c>
      <c r="W420" s="2" t="s">
        <v>138</v>
      </c>
      <c r="X420" s="2">
        <v>116.5</v>
      </c>
      <c r="Y420" s="2">
        <v>270.17875647668393</v>
      </c>
      <c r="Z420" s="2">
        <v>16.145345450604221</v>
      </c>
      <c r="AA420" s="2">
        <v>16.145345450604221</v>
      </c>
      <c r="AB420" s="2">
        <f t="shared" si="12"/>
        <v>1.9478066528152533</v>
      </c>
      <c r="AC420" s="2">
        <v>14.409468907969549</v>
      </c>
      <c r="AD420" s="2">
        <v>1.185756850598632</v>
      </c>
    </row>
    <row r="421" spans="21:30" x14ac:dyDescent="0.2">
      <c r="U421" s="2" t="s">
        <v>135</v>
      </c>
      <c r="V421" s="7">
        <v>1470</v>
      </c>
      <c r="W421" s="2" t="s">
        <v>107</v>
      </c>
      <c r="X421" s="2">
        <v>171.5</v>
      </c>
      <c r="Y421" s="2">
        <v>272.5428</v>
      </c>
      <c r="Z421" s="2">
        <v>13.957690577325469</v>
      </c>
      <c r="AA421" s="2">
        <v>13.957690577325469</v>
      </c>
      <c r="AB421" s="2">
        <f t="shared" si="12"/>
        <v>0.98742616344588097</v>
      </c>
      <c r="AC421" s="2">
        <v>14.666028649038481</v>
      </c>
      <c r="AD421" s="2">
        <v>1.2983865769278937</v>
      </c>
    </row>
    <row r="422" spans="21:30" x14ac:dyDescent="0.2">
      <c r="U422" s="2" t="s">
        <v>137</v>
      </c>
      <c r="V422" s="7">
        <v>800</v>
      </c>
      <c r="W422" s="2" t="s">
        <v>138</v>
      </c>
      <c r="X422" s="2">
        <v>118.5</v>
      </c>
      <c r="Y422" s="2">
        <v>275.36010362694299</v>
      </c>
      <c r="Z422" s="2">
        <v>14.192021221184518</v>
      </c>
      <c r="AA422" s="2">
        <v>14.192021221184518</v>
      </c>
      <c r="AB422" s="2">
        <f t="shared" si="12"/>
        <v>1.0902973161000036</v>
      </c>
      <c r="AC422" s="2">
        <v>13.904932608803577</v>
      </c>
      <c r="AD422" s="2">
        <v>0.96426541526477028</v>
      </c>
    </row>
    <row r="423" spans="21:30" x14ac:dyDescent="0.2">
      <c r="U423" s="2" t="s">
        <v>139</v>
      </c>
      <c r="V423" s="7">
        <v>951</v>
      </c>
      <c r="W423" s="2" t="s">
        <v>107</v>
      </c>
      <c r="X423" s="2">
        <v>43.5</v>
      </c>
      <c r="Y423" s="2">
        <v>277.34900000000005</v>
      </c>
      <c r="Z423" s="2">
        <v>13.33508599607819</v>
      </c>
      <c r="AA423" s="2">
        <v>13.33508599607819</v>
      </c>
      <c r="AB423" s="2">
        <f t="shared" si="12"/>
        <v>0.71410275227832543</v>
      </c>
      <c r="AC423" s="2">
        <v>12.349232402478503</v>
      </c>
      <c r="AD423" s="2">
        <v>0.28131302468806307</v>
      </c>
    </row>
    <row r="424" spans="21:30" x14ac:dyDescent="0.2">
      <c r="U424" s="2" t="s">
        <v>137</v>
      </c>
      <c r="V424" s="7">
        <v>800</v>
      </c>
      <c r="W424" s="2" t="s">
        <v>138</v>
      </c>
      <c r="X424" s="2">
        <v>119.5</v>
      </c>
      <c r="Y424" s="2">
        <v>277.95077720207252</v>
      </c>
      <c r="Z424" s="2">
        <v>11.894519798825483</v>
      </c>
      <c r="AA424" s="2">
        <v>11.894519798825483</v>
      </c>
      <c r="AB424" s="2">
        <f t="shared" si="12"/>
        <v>8.1694191684387185E-2</v>
      </c>
      <c r="AC424" s="2">
        <v>12.357865311520822</v>
      </c>
      <c r="AD424" s="2">
        <v>0.28510287175764137</v>
      </c>
    </row>
    <row r="425" spans="21:30" x14ac:dyDescent="0.2">
      <c r="U425" s="2" t="s">
        <v>132</v>
      </c>
      <c r="V425" s="7">
        <v>765</v>
      </c>
      <c r="W425" s="2" t="s">
        <v>107</v>
      </c>
      <c r="X425" s="2">
        <v>451</v>
      </c>
      <c r="Y425" s="2">
        <v>282.20929999999998</v>
      </c>
      <c r="Z425" s="2">
        <v>8.3668444189788502</v>
      </c>
      <c r="AA425" s="2">
        <v>8.3668444189788502</v>
      </c>
      <c r="AB425" s="2">
        <f t="shared" si="12"/>
        <v>-1.4669553000682845</v>
      </c>
      <c r="AC425" s="2">
        <v>12.127358065116315</v>
      </c>
      <c r="AD425" s="2">
        <v>0.18391019058606251</v>
      </c>
    </row>
    <row r="426" spans="21:30" x14ac:dyDescent="0.2">
      <c r="U426" s="2" t="s">
        <v>137</v>
      </c>
      <c r="V426" s="7">
        <v>800</v>
      </c>
      <c r="W426" s="2" t="s">
        <v>138</v>
      </c>
      <c r="X426" s="2">
        <v>121.5</v>
      </c>
      <c r="Y426" s="2">
        <v>283.13212435233163</v>
      </c>
      <c r="Z426" s="2">
        <v>14.00085512253707</v>
      </c>
      <c r="AA426" s="2">
        <v>14.00085512253707</v>
      </c>
      <c r="AB426" s="2">
        <f t="shared" si="12"/>
        <v>1.0063753987937742</v>
      </c>
      <c r="AC426" s="2">
        <v>12.652844661271342</v>
      </c>
      <c r="AD426" s="2">
        <v>0.41459880629811963</v>
      </c>
    </row>
    <row r="427" spans="21:30" x14ac:dyDescent="0.2">
      <c r="U427" s="2" t="s">
        <v>137</v>
      </c>
      <c r="V427" s="7">
        <v>800</v>
      </c>
      <c r="W427" s="2" t="s">
        <v>138</v>
      </c>
      <c r="X427" s="2">
        <v>122.5</v>
      </c>
      <c r="Y427" s="2">
        <v>285.72279792746116</v>
      </c>
      <c r="Z427" s="2">
        <v>13.03948498916199</v>
      </c>
      <c r="AA427" s="2">
        <v>13.03948498916199</v>
      </c>
      <c r="AB427" s="2">
        <f t="shared" si="12"/>
        <v>0.58433391024211367</v>
      </c>
      <c r="AC427" s="2">
        <v>13.76197103240666</v>
      </c>
      <c r="AD427" s="2">
        <v>0.90150528322652423</v>
      </c>
    </row>
    <row r="428" spans="21:30" x14ac:dyDescent="0.2">
      <c r="U428" s="2" t="s">
        <v>137</v>
      </c>
      <c r="V428" s="7">
        <v>800</v>
      </c>
      <c r="W428" s="2" t="s">
        <v>138</v>
      </c>
      <c r="X428" s="2">
        <v>123.5</v>
      </c>
      <c r="Y428" s="2">
        <v>288.31347150259069</v>
      </c>
      <c r="Z428" s="2">
        <v>15.962518976853321</v>
      </c>
      <c r="AA428" s="2">
        <v>15.962518976853321</v>
      </c>
      <c r="AB428" s="2">
        <f t="shared" si="12"/>
        <v>1.8675458308386084</v>
      </c>
      <c r="AC428" s="2">
        <v>14.689239114156402</v>
      </c>
      <c r="AD428" s="2">
        <v>1.308575971114661</v>
      </c>
    </row>
    <row r="429" spans="21:30" x14ac:dyDescent="0.2">
      <c r="U429" s="2" t="s">
        <v>137</v>
      </c>
      <c r="V429" s="7">
        <v>800</v>
      </c>
      <c r="W429" s="2" t="s">
        <v>138</v>
      </c>
      <c r="X429" s="2">
        <v>125.5</v>
      </c>
      <c r="Y429" s="2">
        <v>293.49481865284974</v>
      </c>
      <c r="Z429" s="2">
        <v>17.44015165450207</v>
      </c>
      <c r="AA429" s="2">
        <v>17.44015165450207</v>
      </c>
      <c r="AB429" s="2">
        <f t="shared" si="12"/>
        <v>2.5162265763264093</v>
      </c>
      <c r="AC429" s="2">
        <v>16.633164554240032</v>
      </c>
      <c r="AD429" s="2">
        <v>2.1619592393113747</v>
      </c>
    </row>
    <row r="430" spans="21:30" x14ac:dyDescent="0.2">
      <c r="U430" s="2" t="s">
        <v>135</v>
      </c>
      <c r="V430" s="7">
        <v>1470</v>
      </c>
      <c r="W430" s="2" t="s">
        <v>107</v>
      </c>
      <c r="X430" s="2">
        <v>179.5</v>
      </c>
      <c r="Y430" s="2">
        <v>293.81639999999999</v>
      </c>
      <c r="Z430" s="2">
        <v>13.003184827727548</v>
      </c>
      <c r="AA430" s="2">
        <v>13.003184827727548</v>
      </c>
      <c r="AB430" s="2">
        <f t="shared" si="12"/>
        <v>0.56839813937239381</v>
      </c>
      <c r="AC430" s="2">
        <v>16.464863442834371</v>
      </c>
      <c r="AD430" s="2">
        <v>2.0880750514042896</v>
      </c>
    </row>
    <row r="431" spans="21:30" x14ac:dyDescent="0.2">
      <c r="U431" s="2" t="s">
        <v>137</v>
      </c>
      <c r="V431" s="7">
        <v>800</v>
      </c>
      <c r="W431" s="2" t="s">
        <v>138</v>
      </c>
      <c r="X431" s="2">
        <v>126.5</v>
      </c>
      <c r="Y431" s="2">
        <v>296.08549222797927</v>
      </c>
      <c r="Z431" s="2">
        <v>23.720482322955235</v>
      </c>
      <c r="AA431" s="2">
        <v>23.720482322955235</v>
      </c>
      <c r="AB431" s="2">
        <f t="shared" si="12"/>
        <v>5.2732917397773482</v>
      </c>
      <c r="AC431" s="2">
        <v>16.750459379407847</v>
      </c>
      <c r="AD431" s="2">
        <v>2.2134516675600446</v>
      </c>
    </row>
    <row r="432" spans="21:30" x14ac:dyDescent="0.2">
      <c r="U432" s="2" t="s">
        <v>132</v>
      </c>
      <c r="V432" s="7">
        <v>765</v>
      </c>
      <c r="W432" s="2" t="s">
        <v>107</v>
      </c>
      <c r="X432" s="2">
        <v>478</v>
      </c>
      <c r="Y432" s="2">
        <v>298.66849999999999</v>
      </c>
      <c r="Z432" s="2">
        <v>12.197979432133677</v>
      </c>
      <c r="AA432" s="2">
        <v>12.197979432133677</v>
      </c>
      <c r="AB432" s="2">
        <f t="shared" si="12"/>
        <v>0.21491297070668391</v>
      </c>
      <c r="AC432" s="2">
        <v>15.738003332149333</v>
      </c>
      <c r="AD432" s="2">
        <v>1.7689834628135577</v>
      </c>
    </row>
    <row r="433" spans="21:30" x14ac:dyDescent="0.2">
      <c r="U433" s="2" t="s">
        <v>137</v>
      </c>
      <c r="V433" s="7">
        <v>800</v>
      </c>
      <c r="W433" s="2" t="s">
        <v>138</v>
      </c>
      <c r="X433" s="2">
        <v>127.5</v>
      </c>
      <c r="Y433" s="2">
        <v>298.6761658031088</v>
      </c>
      <c r="Z433" s="2">
        <v>17.390498659720699</v>
      </c>
      <c r="AA433" s="2">
        <v>17.390498659720699</v>
      </c>
      <c r="AB433" s="2">
        <f t="shared" si="12"/>
        <v>2.494428911617387</v>
      </c>
      <c r="AC433" s="2">
        <v>15.852795921079714</v>
      </c>
      <c r="AD433" s="2">
        <v>1.8193774093539945</v>
      </c>
    </row>
    <row r="434" spans="21:30" x14ac:dyDescent="0.2">
      <c r="U434" s="2" t="s">
        <v>135</v>
      </c>
      <c r="V434" s="7">
        <v>1470</v>
      </c>
      <c r="W434" s="2" t="s">
        <v>107</v>
      </c>
      <c r="X434" s="2">
        <v>182</v>
      </c>
      <c r="Y434" s="2">
        <v>300.46439999999996</v>
      </c>
      <c r="Z434" s="2">
        <v>12.377871418209516</v>
      </c>
      <c r="AA434" s="2">
        <v>12.377871418209516</v>
      </c>
      <c r="AB434" s="2">
        <f t="shared" si="12"/>
        <v>0.29388555259397808</v>
      </c>
      <c r="AC434" s="2">
        <v>14.753871450959366</v>
      </c>
      <c r="AD434" s="2">
        <v>1.3369495669711622</v>
      </c>
    </row>
    <row r="435" spans="21:30" x14ac:dyDescent="0.2">
      <c r="U435" s="2" t="s">
        <v>137</v>
      </c>
      <c r="V435" s="7">
        <v>800</v>
      </c>
      <c r="W435" s="2" t="s">
        <v>138</v>
      </c>
      <c r="X435" s="2">
        <v>128.5</v>
      </c>
      <c r="Y435" s="2">
        <v>300.55501142670585</v>
      </c>
      <c r="Z435" s="2">
        <v>13.577147772379442</v>
      </c>
      <c r="AA435" s="2">
        <v>13.577147772379442</v>
      </c>
      <c r="AB435" s="2">
        <f t="shared" si="12"/>
        <v>0.82036787207457529</v>
      </c>
      <c r="AC435" s="2">
        <v>14.669192236718635</v>
      </c>
      <c r="AD435" s="2">
        <v>1.2997753919194812</v>
      </c>
    </row>
    <row r="436" spans="21:30" x14ac:dyDescent="0.2">
      <c r="U436" s="2" t="s">
        <v>137</v>
      </c>
      <c r="V436" s="7">
        <v>800</v>
      </c>
      <c r="W436" s="2" t="s">
        <v>138</v>
      </c>
      <c r="X436" s="2">
        <v>129.5</v>
      </c>
      <c r="Y436" s="2">
        <v>301.64326912612904</v>
      </c>
      <c r="Z436" s="2">
        <v>18.225859972353497</v>
      </c>
      <c r="AA436" s="2">
        <v>18.225859972353497</v>
      </c>
      <c r="AB436" s="2">
        <f t="shared" si="12"/>
        <v>2.8611525278631857</v>
      </c>
      <c r="AC436" s="2">
        <v>14.501043510809078</v>
      </c>
      <c r="AD436" s="2">
        <v>1.2259581012451859</v>
      </c>
    </row>
    <row r="437" spans="21:30" x14ac:dyDescent="0.2">
      <c r="U437" s="2" t="s">
        <v>135</v>
      </c>
      <c r="V437" s="7">
        <v>1470</v>
      </c>
      <c r="W437" s="2" t="s">
        <v>107</v>
      </c>
      <c r="X437" s="2">
        <v>182.5</v>
      </c>
      <c r="Y437" s="2">
        <v>301.79399999999998</v>
      </c>
      <c r="Z437" s="2">
        <v>11.774583360930016</v>
      </c>
      <c r="AA437" s="2">
        <v>11.774583360930016</v>
      </c>
      <c r="AB437" s="2">
        <f t="shared" si="12"/>
        <v>2.9042095448277294E-2</v>
      </c>
      <c r="AC437" s="2">
        <v>14.735489517603744</v>
      </c>
      <c r="AD437" s="2">
        <v>1.3288798982280436</v>
      </c>
    </row>
    <row r="438" spans="21:30" x14ac:dyDescent="0.2">
      <c r="U438" s="2" t="s">
        <v>128</v>
      </c>
      <c r="V438" s="7">
        <v>700</v>
      </c>
      <c r="W438" s="2" t="s">
        <v>107</v>
      </c>
      <c r="X438" s="2">
        <v>255</v>
      </c>
      <c r="Y438" s="2">
        <v>303.11750000000001</v>
      </c>
      <c r="Z438" s="2">
        <v>16.549755030172921</v>
      </c>
      <c r="AA438" s="2">
        <v>16.549755030172921</v>
      </c>
      <c r="AB438" s="2">
        <f t="shared" si="12"/>
        <v>2.1253424582459131</v>
      </c>
      <c r="AC438" s="2">
        <v>14.719311880761467</v>
      </c>
      <c r="AD438" s="2">
        <v>1.3217779156542839</v>
      </c>
    </row>
    <row r="439" spans="21:30" x14ac:dyDescent="0.2">
      <c r="U439" s="2" t="s">
        <v>133</v>
      </c>
      <c r="V439" s="7">
        <v>1035</v>
      </c>
      <c r="W439" s="2" t="s">
        <v>107</v>
      </c>
      <c r="X439" s="2">
        <v>318.75</v>
      </c>
      <c r="Y439" s="2">
        <v>303.80437499999999</v>
      </c>
      <c r="Z439" s="2">
        <v>13.550101452182842</v>
      </c>
      <c r="AA439" s="2">
        <v>13.550101452182842</v>
      </c>
      <c r="AB439" s="2">
        <f t="shared" si="12"/>
        <v>0.80849453750826772</v>
      </c>
      <c r="AC439" s="2">
        <v>13.711820189932022</v>
      </c>
      <c r="AD439" s="2">
        <v>0.87948906338015753</v>
      </c>
    </row>
    <row r="440" spans="21:30" x14ac:dyDescent="0.2">
      <c r="U440" s="2" t="s">
        <v>133</v>
      </c>
      <c r="V440" s="7">
        <v>1035</v>
      </c>
      <c r="W440" s="2" t="s">
        <v>107</v>
      </c>
      <c r="X440" s="2">
        <v>321.75</v>
      </c>
      <c r="Y440" s="2">
        <v>304.969875</v>
      </c>
      <c r="Z440" s="2">
        <v>13.496259588168057</v>
      </c>
      <c r="AA440" s="2">
        <v>13.496259588168057</v>
      </c>
      <c r="AB440" s="2">
        <f t="shared" si="12"/>
        <v>0.78485795920577761</v>
      </c>
      <c r="AC440" s="2">
        <v>13.758305865677647</v>
      </c>
      <c r="AD440" s="2">
        <v>0.89989627503248748</v>
      </c>
    </row>
    <row r="441" spans="21:30" x14ac:dyDescent="0.2">
      <c r="U441" s="2" t="s">
        <v>137</v>
      </c>
      <c r="V441" s="7">
        <v>800</v>
      </c>
      <c r="W441" s="2" t="s">
        <v>138</v>
      </c>
      <c r="X441" s="2">
        <v>133.5</v>
      </c>
      <c r="Y441" s="2">
        <v>305.99629992382194</v>
      </c>
      <c r="Z441" s="2">
        <v>13.188401518206268</v>
      </c>
      <c r="AA441" s="2">
        <v>13.188401518206268</v>
      </c>
      <c r="AB441" s="2">
        <f t="shared" si="12"/>
        <v>0.64970826649255198</v>
      </c>
      <c r="AC441" s="2">
        <v>13.25540167621941</v>
      </c>
      <c r="AD441" s="2">
        <v>0.6791213358603212</v>
      </c>
    </row>
    <row r="442" spans="21:30" x14ac:dyDescent="0.2">
      <c r="U442" s="2" t="s">
        <v>139</v>
      </c>
      <c r="V442" s="7">
        <v>951</v>
      </c>
      <c r="W442" s="2" t="s">
        <v>107</v>
      </c>
      <c r="X442" s="2">
        <v>49.75</v>
      </c>
      <c r="Y442" s="2">
        <v>306.82400000000001</v>
      </c>
      <c r="Z442" s="2">
        <v>12.007011739658148</v>
      </c>
      <c r="AA442" s="2">
        <v>12.007011739658148</v>
      </c>
      <c r="AB442" s="2">
        <f t="shared" si="12"/>
        <v>0.13107815370992704</v>
      </c>
      <c r="AC442" s="2">
        <v>14.116077271161577</v>
      </c>
      <c r="AD442" s="2">
        <v>1.056957922039933</v>
      </c>
    </row>
    <row r="443" spans="21:30" x14ac:dyDescent="0.2">
      <c r="U443" s="2" t="s">
        <v>133</v>
      </c>
      <c r="V443" s="7">
        <v>1035</v>
      </c>
      <c r="W443" s="2" t="s">
        <v>107</v>
      </c>
      <c r="X443" s="2">
        <v>327.75</v>
      </c>
      <c r="Y443" s="2">
        <v>307.30087500000002</v>
      </c>
      <c r="Z443" s="2">
        <v>14.035234082881733</v>
      </c>
      <c r="AA443" s="2">
        <v>14.035234082881733</v>
      </c>
      <c r="AB443" s="2">
        <f t="shared" si="12"/>
        <v>1.0214677623850807</v>
      </c>
      <c r="AC443" s="2">
        <v>15.236879206114704</v>
      </c>
      <c r="AD443" s="2">
        <v>1.5489899714843558</v>
      </c>
    </row>
    <row r="444" spans="21:30" x14ac:dyDescent="0.2">
      <c r="U444" s="2" t="s">
        <v>133</v>
      </c>
      <c r="V444" s="7">
        <v>1035</v>
      </c>
      <c r="W444" s="2" t="s">
        <v>107</v>
      </c>
      <c r="X444" s="2">
        <v>328.75</v>
      </c>
      <c r="Y444" s="2">
        <v>307.68937499999998</v>
      </c>
      <c r="Z444" s="2">
        <v>17.853479426893688</v>
      </c>
      <c r="AA444" s="2">
        <v>17.853479426893688</v>
      </c>
      <c r="AB444" s="2">
        <f t="shared" si="12"/>
        <v>2.6976774684063294</v>
      </c>
      <c r="AC444" s="2">
        <v>14.861719777436941</v>
      </c>
      <c r="AD444" s="2">
        <v>1.3842949822948176</v>
      </c>
    </row>
    <row r="445" spans="21:30" x14ac:dyDescent="0.2">
      <c r="U445" s="2" t="s">
        <v>133</v>
      </c>
      <c r="V445" s="7">
        <v>1035</v>
      </c>
      <c r="W445" s="2" t="s">
        <v>107</v>
      </c>
      <c r="X445" s="2">
        <v>329.25</v>
      </c>
      <c r="Y445" s="2">
        <v>307.88362499999999</v>
      </c>
      <c r="Z445" s="2">
        <v>19.100269262933697</v>
      </c>
      <c r="AA445" s="2">
        <v>19.100269262933697</v>
      </c>
      <c r="AB445" s="2">
        <f t="shared" si="12"/>
        <v>3.2450182064278925</v>
      </c>
      <c r="AC445" s="2">
        <v>15.725406851052171</v>
      </c>
      <c r="AD445" s="2">
        <v>1.7634536076119032</v>
      </c>
    </row>
    <row r="446" spans="21:30" x14ac:dyDescent="0.2">
      <c r="U446" s="2" t="s">
        <v>137</v>
      </c>
      <c r="V446" s="7">
        <v>800</v>
      </c>
      <c r="W446" s="2" t="s">
        <v>138</v>
      </c>
      <c r="X446" s="2">
        <v>135.5</v>
      </c>
      <c r="Y446" s="2">
        <v>308.17281532266838</v>
      </c>
      <c r="Z446" s="2">
        <v>11.312604374817436</v>
      </c>
      <c r="AA446" s="2">
        <v>11.312604374817436</v>
      </c>
      <c r="AB446" s="2">
        <f t="shared" si="12"/>
        <v>-0.17376667945514512</v>
      </c>
      <c r="AC446" s="2">
        <v>15.581951614765629</v>
      </c>
      <c r="AD446" s="2">
        <v>1.700476758882111</v>
      </c>
    </row>
    <row r="447" spans="21:30" x14ac:dyDescent="0.2">
      <c r="U447" s="2" t="s">
        <v>128</v>
      </c>
      <c r="V447" s="7">
        <v>700</v>
      </c>
      <c r="W447" s="2" t="s">
        <v>107</v>
      </c>
      <c r="X447" s="2">
        <v>262</v>
      </c>
      <c r="Y447" s="2">
        <v>308.17500000000001</v>
      </c>
      <c r="Z447" s="2">
        <v>16.325447107734295</v>
      </c>
      <c r="AA447" s="2">
        <v>16.325447107734295</v>
      </c>
      <c r="AB447" s="2">
        <f t="shared" si="12"/>
        <v>2.0268712802953557</v>
      </c>
      <c r="AC447" s="2">
        <v>14.774406967186593</v>
      </c>
      <c r="AD447" s="2">
        <v>1.345964658594915</v>
      </c>
    </row>
    <row r="448" spans="21:30" x14ac:dyDescent="0.2">
      <c r="U448" s="2" t="s">
        <v>133</v>
      </c>
      <c r="V448" s="7">
        <v>1035</v>
      </c>
      <c r="W448" s="2" t="s">
        <v>107</v>
      </c>
      <c r="X448" s="2">
        <v>330.75</v>
      </c>
      <c r="Y448" s="2">
        <v>308.46637499999997</v>
      </c>
      <c r="Z448" s="2">
        <v>13.317957901449033</v>
      </c>
      <c r="AA448" s="2">
        <v>13.317957901449033</v>
      </c>
      <c r="AB448" s="2">
        <f t="shared" si="12"/>
        <v>0.70658351873612535</v>
      </c>
      <c r="AC448" s="2">
        <v>13.202504706483378</v>
      </c>
      <c r="AD448" s="2">
        <v>0.65589956614620348</v>
      </c>
    </row>
    <row r="449" spans="21:30" x14ac:dyDescent="0.2">
      <c r="U449" s="2" t="s">
        <v>133</v>
      </c>
      <c r="V449" s="7">
        <v>1035</v>
      </c>
      <c r="W449" s="2" t="s">
        <v>107</v>
      </c>
      <c r="X449" s="2">
        <v>332.25</v>
      </c>
      <c r="Y449" s="2">
        <v>309.049125</v>
      </c>
      <c r="Z449" s="2">
        <v>13.815756188998503</v>
      </c>
      <c r="AA449" s="2">
        <v>13.815756188998503</v>
      </c>
      <c r="AB449" s="2">
        <f t="shared" si="12"/>
        <v>0.92511696697034296</v>
      </c>
      <c r="AC449" s="2">
        <v>13.499983831519893</v>
      </c>
      <c r="AD449" s="2">
        <v>0.78649290203723332</v>
      </c>
    </row>
    <row r="450" spans="21:30" x14ac:dyDescent="0.2">
      <c r="U450" s="2" t="s">
        <v>137</v>
      </c>
      <c r="V450" s="7">
        <v>800</v>
      </c>
      <c r="W450" s="2" t="s">
        <v>138</v>
      </c>
      <c r="X450" s="2">
        <v>136.5</v>
      </c>
      <c r="Y450" s="2">
        <v>309.26107302209164</v>
      </c>
      <c r="Z450" s="2">
        <v>11.240757959417627</v>
      </c>
      <c r="AA450" s="2">
        <v>11.240757959417627</v>
      </c>
      <c r="AB450" s="2">
        <f t="shared" si="12"/>
        <v>-0.20530725581566145</v>
      </c>
      <c r="AC450" s="2">
        <v>12.707503040471966</v>
      </c>
      <c r="AD450" s="2">
        <v>0.43859383476719316</v>
      </c>
    </row>
    <row r="451" spans="21:30" x14ac:dyDescent="0.2">
      <c r="U451" s="2" t="s">
        <v>125</v>
      </c>
      <c r="V451" s="7">
        <v>1470</v>
      </c>
      <c r="W451" s="2" t="s">
        <v>107</v>
      </c>
      <c r="X451" s="2">
        <v>222.5</v>
      </c>
      <c r="Y451" s="2">
        <v>310.41025000000002</v>
      </c>
      <c r="Z451" s="2">
        <v>12.8</v>
      </c>
      <c r="AA451" s="2">
        <v>12.8</v>
      </c>
      <c r="AB451" s="2">
        <f t="shared" ref="AB451:AB514" si="13">0.439*AA451-5.14</f>
        <v>0.47920000000000051</v>
      </c>
      <c r="AC451" s="2">
        <v>12.53746105097289</v>
      </c>
      <c r="AD451" s="2">
        <v>0.36394540137709885</v>
      </c>
    </row>
    <row r="452" spans="21:30" x14ac:dyDescent="0.2">
      <c r="U452" s="2" t="s">
        <v>137</v>
      </c>
      <c r="V452" s="7">
        <v>800</v>
      </c>
      <c r="W452" s="2" t="s">
        <v>138</v>
      </c>
      <c r="X452" s="2">
        <v>138.5</v>
      </c>
      <c r="Y452" s="2">
        <v>311.43758842093808</v>
      </c>
      <c r="Z452" s="2">
        <v>12.363043152494669</v>
      </c>
      <c r="AA452" s="2">
        <v>12.363043152494669</v>
      </c>
      <c r="AB452" s="2">
        <f t="shared" si="13"/>
        <v>0.28737594394516019</v>
      </c>
      <c r="AC452" s="2">
        <v>12.452892969279723</v>
      </c>
      <c r="AD452" s="2">
        <v>0.32682001351379864</v>
      </c>
    </row>
    <row r="453" spans="21:30" x14ac:dyDescent="0.2">
      <c r="U453" s="2" t="s">
        <v>137</v>
      </c>
      <c r="V453" s="7">
        <v>800</v>
      </c>
      <c r="W453" s="2" t="s">
        <v>138</v>
      </c>
      <c r="X453" s="2">
        <v>139.5</v>
      </c>
      <c r="Y453" s="2">
        <v>312.52584612036128</v>
      </c>
      <c r="Z453" s="2">
        <v>12.467747953953655</v>
      </c>
      <c r="AA453" s="2">
        <v>12.467747953953655</v>
      </c>
      <c r="AB453" s="2">
        <f t="shared" si="13"/>
        <v>0.33334135178565472</v>
      </c>
      <c r="AC453" s="2">
        <v>13.698762471290546</v>
      </c>
      <c r="AD453" s="2">
        <v>0.8737567248965501</v>
      </c>
    </row>
    <row r="454" spans="21:30" x14ac:dyDescent="0.2">
      <c r="U454" s="2" t="s">
        <v>133</v>
      </c>
      <c r="V454" s="7">
        <v>1035</v>
      </c>
      <c r="W454" s="2" t="s">
        <v>107</v>
      </c>
      <c r="X454" s="2">
        <v>341.25</v>
      </c>
      <c r="Y454" s="2">
        <v>312.54562499999997</v>
      </c>
      <c r="Z454" s="2">
        <v>13.392915780532668</v>
      </c>
      <c r="AA454" s="2">
        <v>13.392915780532668</v>
      </c>
      <c r="AB454" s="2">
        <f t="shared" si="13"/>
        <v>0.73949002765384186</v>
      </c>
      <c r="AC454" s="2">
        <v>13.542808869466054</v>
      </c>
      <c r="AD454" s="2">
        <v>0.80529309369559776</v>
      </c>
    </row>
    <row r="455" spans="21:30" x14ac:dyDescent="0.2">
      <c r="U455" s="2" t="s">
        <v>132</v>
      </c>
      <c r="V455" s="7">
        <v>765</v>
      </c>
      <c r="W455" s="2" t="s">
        <v>107</v>
      </c>
      <c r="X455" s="2">
        <v>502</v>
      </c>
      <c r="Y455" s="2">
        <v>313.2989</v>
      </c>
      <c r="Z455" s="2">
        <v>17.47010546947174</v>
      </c>
      <c r="AA455" s="2">
        <v>17.47010546947174</v>
      </c>
      <c r="AB455" s="2">
        <f t="shared" si="13"/>
        <v>2.5293763010980941</v>
      </c>
      <c r="AC455" s="2">
        <v>14.001973952714286</v>
      </c>
      <c r="AD455" s="2">
        <v>1.0068665652415714</v>
      </c>
    </row>
    <row r="456" spans="21:30" x14ac:dyDescent="0.2">
      <c r="U456" s="2" t="s">
        <v>137</v>
      </c>
      <c r="V456" s="7">
        <v>800</v>
      </c>
      <c r="W456" s="2" t="s">
        <v>138</v>
      </c>
      <c r="X456" s="2">
        <v>140.5</v>
      </c>
      <c r="Y456" s="2">
        <v>313.61410381978453</v>
      </c>
      <c r="Z456" s="2">
        <v>12.020231990877546</v>
      </c>
      <c r="AA456" s="2">
        <v>12.020231990877546</v>
      </c>
      <c r="AB456" s="2">
        <f t="shared" si="13"/>
        <v>0.13688184399524328</v>
      </c>
      <c r="AC456" s="2">
        <v>14.23857776580615</v>
      </c>
      <c r="AD456" s="2">
        <v>1.1107356391889001</v>
      </c>
    </row>
    <row r="457" spans="21:30" x14ac:dyDescent="0.2">
      <c r="U457" s="2" t="s">
        <v>133</v>
      </c>
      <c r="V457" s="7">
        <v>1035</v>
      </c>
      <c r="W457" s="2" t="s">
        <v>107</v>
      </c>
      <c r="X457" s="2">
        <v>344.25</v>
      </c>
      <c r="Y457" s="2">
        <v>313.71112500000004</v>
      </c>
      <c r="Z457" s="2">
        <v>14.658868568735818</v>
      </c>
      <c r="AA457" s="2">
        <v>14.658868568735818</v>
      </c>
      <c r="AB457" s="2">
        <f t="shared" si="13"/>
        <v>1.2952433016750247</v>
      </c>
      <c r="AC457" s="2">
        <v>14.084109196321057</v>
      </c>
      <c r="AD457" s="2">
        <v>1.0429239371849439</v>
      </c>
    </row>
    <row r="458" spans="21:30" x14ac:dyDescent="0.2">
      <c r="U458" s="2" t="s">
        <v>133</v>
      </c>
      <c r="V458" s="7">
        <v>1035</v>
      </c>
      <c r="W458" s="2" t="s">
        <v>107</v>
      </c>
      <c r="X458" s="2">
        <v>344.75</v>
      </c>
      <c r="Y458" s="2">
        <v>313.90537499999999</v>
      </c>
      <c r="Z458" s="2">
        <v>13.650767019412973</v>
      </c>
      <c r="AA458" s="2">
        <v>13.650767019412973</v>
      </c>
      <c r="AB458" s="2">
        <f t="shared" si="13"/>
        <v>0.85268672152229552</v>
      </c>
      <c r="AC458" s="2">
        <v>13.070088102426709</v>
      </c>
      <c r="AD458" s="2">
        <v>0.59776867696532587</v>
      </c>
    </row>
    <row r="459" spans="21:30" x14ac:dyDescent="0.2">
      <c r="U459" s="2" t="s">
        <v>133</v>
      </c>
      <c r="V459" s="7">
        <v>1035</v>
      </c>
      <c r="W459" s="2" t="s">
        <v>107</v>
      </c>
      <c r="X459" s="2">
        <v>345.75</v>
      </c>
      <c r="Y459" s="2">
        <v>314.29387500000001</v>
      </c>
      <c r="Z459" s="2">
        <v>12.620572933107203</v>
      </c>
      <c r="AA459" s="2">
        <v>12.620572933107203</v>
      </c>
      <c r="AB459" s="2">
        <f t="shared" si="13"/>
        <v>0.40043151763406293</v>
      </c>
      <c r="AC459" s="2">
        <v>13.291821469220869</v>
      </c>
      <c r="AD459" s="2">
        <v>0.69510962498796136</v>
      </c>
    </row>
    <row r="460" spans="21:30" x14ac:dyDescent="0.2">
      <c r="U460" s="2" t="s">
        <v>125</v>
      </c>
      <c r="V460" s="7">
        <v>1470</v>
      </c>
      <c r="W460" s="2" t="s">
        <v>107</v>
      </c>
      <c r="X460" s="2">
        <v>224.5</v>
      </c>
      <c r="Y460" s="2">
        <v>315.04404999999997</v>
      </c>
      <c r="Z460" s="2">
        <v>12.4</v>
      </c>
      <c r="AA460" s="2">
        <v>12.4</v>
      </c>
      <c r="AB460" s="2">
        <f t="shared" si="13"/>
        <v>0.30360000000000031</v>
      </c>
      <c r="AC460" s="2">
        <v>13.026740708460943</v>
      </c>
      <c r="AD460" s="2">
        <v>0.57873917101435435</v>
      </c>
    </row>
    <row r="461" spans="21:30" x14ac:dyDescent="0.2">
      <c r="U461" s="2" t="s">
        <v>133</v>
      </c>
      <c r="V461" s="7">
        <v>1035</v>
      </c>
      <c r="W461" s="2" t="s">
        <v>107</v>
      </c>
      <c r="X461" s="2">
        <v>348.75</v>
      </c>
      <c r="Y461" s="2">
        <v>315.45937500000002</v>
      </c>
      <c r="Z461" s="2">
        <v>13.128898824848356</v>
      </c>
      <c r="AA461" s="2">
        <v>13.128898824848356</v>
      </c>
      <c r="AB461" s="2">
        <f t="shared" si="13"/>
        <v>0.62358658410842871</v>
      </c>
      <c r="AC461" s="2">
        <v>13.016587304578346</v>
      </c>
      <c r="AD461" s="2">
        <v>0.57428182670989436</v>
      </c>
    </row>
    <row r="462" spans="21:30" x14ac:dyDescent="0.2">
      <c r="U462" s="2" t="s">
        <v>132</v>
      </c>
      <c r="V462" s="7">
        <v>765</v>
      </c>
      <c r="W462" s="2" t="s">
        <v>107</v>
      </c>
      <c r="X462" s="2">
        <v>506</v>
      </c>
      <c r="Y462" s="2">
        <v>315.7373</v>
      </c>
      <c r="Z462" s="2">
        <v>13.333464764936176</v>
      </c>
      <c r="AA462" s="2">
        <v>13.333464764936176</v>
      </c>
      <c r="AB462" s="2">
        <f t="shared" si="13"/>
        <v>0.7133910318069816</v>
      </c>
      <c r="AC462" s="2">
        <v>13.113046287592905</v>
      </c>
      <c r="AD462" s="2">
        <v>0.61662732025328548</v>
      </c>
    </row>
    <row r="463" spans="21:30" x14ac:dyDescent="0.2">
      <c r="U463" s="2" t="s">
        <v>125</v>
      </c>
      <c r="V463" s="7">
        <v>1470</v>
      </c>
      <c r="W463" s="2" t="s">
        <v>107</v>
      </c>
      <c r="X463" s="2">
        <v>225</v>
      </c>
      <c r="Y463" s="2">
        <v>316.20249999999999</v>
      </c>
      <c r="Z463" s="2">
        <v>13.6</v>
      </c>
      <c r="AA463" s="2">
        <v>13.6</v>
      </c>
      <c r="AB463" s="2">
        <f t="shared" si="13"/>
        <v>0.83040000000000003</v>
      </c>
      <c r="AC463" s="2">
        <v>13.232736793329314</v>
      </c>
      <c r="AD463" s="2">
        <v>0.66917145227156904</v>
      </c>
    </row>
    <row r="464" spans="21:30" x14ac:dyDescent="0.2">
      <c r="U464" s="2" t="s">
        <v>137</v>
      </c>
      <c r="V464" s="7">
        <v>800</v>
      </c>
      <c r="W464" s="2" t="s">
        <v>138</v>
      </c>
      <c r="X464" s="2">
        <v>143.5</v>
      </c>
      <c r="Y464" s="2">
        <v>316.87887691805417</v>
      </c>
      <c r="Z464" s="2">
        <v>13.102867848180001</v>
      </c>
      <c r="AA464" s="2">
        <v>13.102867848180001</v>
      </c>
      <c r="AB464" s="2">
        <f t="shared" si="13"/>
        <v>0.61215898535102031</v>
      </c>
      <c r="AC464" s="2">
        <v>13.856728886508147</v>
      </c>
      <c r="AD464" s="2">
        <v>0.94310398117707717</v>
      </c>
    </row>
    <row r="465" spans="21:30" x14ac:dyDescent="0.2">
      <c r="U465" s="2" t="s">
        <v>132</v>
      </c>
      <c r="V465" s="7">
        <v>765</v>
      </c>
      <c r="W465" s="2" t="s">
        <v>107</v>
      </c>
      <c r="X465" s="2">
        <v>510</v>
      </c>
      <c r="Y465" s="2">
        <v>318.17570000000001</v>
      </c>
      <c r="Z465" s="2">
        <v>12.998452528682044</v>
      </c>
      <c r="AA465" s="2">
        <v>12.998452528682044</v>
      </c>
      <c r="AB465" s="2">
        <f t="shared" si="13"/>
        <v>0.56632066009141813</v>
      </c>
      <c r="AC465" s="2">
        <v>13.571557463683902</v>
      </c>
      <c r="AD465" s="2">
        <v>0.81791372655723382</v>
      </c>
    </row>
    <row r="466" spans="21:30" x14ac:dyDescent="0.2">
      <c r="U466" s="2" t="s">
        <v>132</v>
      </c>
      <c r="V466" s="7">
        <v>765</v>
      </c>
      <c r="W466" s="2" t="s">
        <v>107</v>
      </c>
      <c r="X466" s="2">
        <v>513</v>
      </c>
      <c r="Y466" s="2">
        <v>320.00450000000001</v>
      </c>
      <c r="Z466" s="2">
        <v>16.248859290742519</v>
      </c>
      <c r="AA466" s="2">
        <v>16.248859290742519</v>
      </c>
      <c r="AB466" s="2">
        <f t="shared" si="13"/>
        <v>1.9932492286359667</v>
      </c>
      <c r="AC466" s="2">
        <v>13.967114995795674</v>
      </c>
      <c r="AD466" s="2">
        <v>0.99156348315430076</v>
      </c>
    </row>
    <row r="467" spans="21:30" x14ac:dyDescent="0.2">
      <c r="U467" s="2" t="s">
        <v>133</v>
      </c>
      <c r="V467" s="7">
        <v>1035</v>
      </c>
      <c r="W467" s="2" t="s">
        <v>107</v>
      </c>
      <c r="X467" s="2">
        <v>360.75</v>
      </c>
      <c r="Y467" s="2">
        <v>320.121375</v>
      </c>
      <c r="Z467" s="2">
        <v>11.907607650814954</v>
      </c>
      <c r="AA467" s="2">
        <v>11.907607650814954</v>
      </c>
      <c r="AB467" s="2">
        <f t="shared" si="13"/>
        <v>8.7439758707765769E-2</v>
      </c>
      <c r="AC467" s="2">
        <v>13.615246831677487</v>
      </c>
      <c r="AD467" s="2">
        <v>0.83709335910641691</v>
      </c>
    </row>
    <row r="468" spans="21:30" x14ac:dyDescent="0.2">
      <c r="U468" s="2" t="s">
        <v>132</v>
      </c>
      <c r="V468" s="7">
        <v>765</v>
      </c>
      <c r="W468" s="2" t="s">
        <v>107</v>
      </c>
      <c r="X468" s="2">
        <v>514</v>
      </c>
      <c r="Y468" s="2">
        <v>320.61410000000001</v>
      </c>
      <c r="Z468" s="2">
        <v>15.57778766055886</v>
      </c>
      <c r="AA468" s="2">
        <v>15.57778766055886</v>
      </c>
      <c r="AB468" s="2">
        <f t="shared" si="13"/>
        <v>1.6986487829853401</v>
      </c>
      <c r="AC468" s="2">
        <v>13.574266625149983</v>
      </c>
      <c r="AD468" s="2">
        <v>0.81910304844084258</v>
      </c>
    </row>
    <row r="469" spans="21:30" x14ac:dyDescent="0.2">
      <c r="U469" s="2" t="s">
        <v>133</v>
      </c>
      <c r="V469" s="7">
        <v>1035</v>
      </c>
      <c r="W469" s="2" t="s">
        <v>107</v>
      </c>
      <c r="X469" s="2">
        <v>362.25</v>
      </c>
      <c r="Y469" s="2">
        <v>320.70412499999998</v>
      </c>
      <c r="Z469" s="2">
        <v>11.343527027589049</v>
      </c>
      <c r="AA469" s="2">
        <v>11.343527027589049</v>
      </c>
      <c r="AB469" s="2">
        <f t="shared" si="13"/>
        <v>-0.16019163488840693</v>
      </c>
      <c r="AC469" s="2">
        <v>12.753405996392134</v>
      </c>
      <c r="AD469" s="2">
        <v>0.45874523241614718</v>
      </c>
    </row>
    <row r="470" spans="21:30" x14ac:dyDescent="0.2">
      <c r="U470" s="2" t="s">
        <v>137</v>
      </c>
      <c r="V470" s="7">
        <v>800</v>
      </c>
      <c r="W470" s="2" t="s">
        <v>138</v>
      </c>
      <c r="X470" s="2">
        <v>147.5</v>
      </c>
      <c r="Y470" s="2">
        <v>321.23190771574707</v>
      </c>
      <c r="Z470" s="2">
        <v>12.793551496044525</v>
      </c>
      <c r="AA470" s="2">
        <v>12.793551496044525</v>
      </c>
      <c r="AB470" s="2">
        <f t="shared" si="13"/>
        <v>0.47636910676354738</v>
      </c>
      <c r="AC470" s="2">
        <v>12.532419302138695</v>
      </c>
      <c r="AD470" s="2">
        <v>0.36173207363888782</v>
      </c>
    </row>
    <row r="471" spans="21:30" x14ac:dyDescent="0.2">
      <c r="U471" s="2" t="s">
        <v>137</v>
      </c>
      <c r="V471" s="7">
        <v>800</v>
      </c>
      <c r="W471" s="2" t="s">
        <v>138</v>
      </c>
      <c r="X471" s="2">
        <v>148.5</v>
      </c>
      <c r="Y471" s="2">
        <v>322.32016541517032</v>
      </c>
      <c r="Z471" s="2">
        <v>12.144556146953287</v>
      </c>
      <c r="AA471" s="2">
        <v>12.144556146953287</v>
      </c>
      <c r="AB471" s="2">
        <f t="shared" si="13"/>
        <v>0.19146014851249316</v>
      </c>
      <c r="AC471" s="2">
        <v>11.762206661630442</v>
      </c>
      <c r="AD471" s="2">
        <v>2.3608724455764118E-2</v>
      </c>
    </row>
    <row r="472" spans="21:30" x14ac:dyDescent="0.2">
      <c r="U472" s="2" t="s">
        <v>132</v>
      </c>
      <c r="V472" s="7">
        <v>765</v>
      </c>
      <c r="W472" s="2" t="s">
        <v>107</v>
      </c>
      <c r="X472" s="2">
        <v>518</v>
      </c>
      <c r="Y472" s="2">
        <v>323.05250000000001</v>
      </c>
      <c r="Z472" s="2">
        <v>10.802674179547763</v>
      </c>
      <c r="AA472" s="2">
        <v>10.802674179547763</v>
      </c>
      <c r="AB472" s="2">
        <f t="shared" si="13"/>
        <v>-0.3976260351785319</v>
      </c>
      <c r="AC472" s="2">
        <v>12.093501256112633</v>
      </c>
      <c r="AD472" s="2">
        <v>0.16904705143344589</v>
      </c>
    </row>
    <row r="473" spans="21:30" x14ac:dyDescent="0.2">
      <c r="U473" s="2" t="s">
        <v>137</v>
      </c>
      <c r="V473" s="7">
        <v>800</v>
      </c>
      <c r="W473" s="2" t="s">
        <v>138</v>
      </c>
      <c r="X473" s="2">
        <v>149.5</v>
      </c>
      <c r="Y473" s="2">
        <v>323.40842311459352</v>
      </c>
      <c r="Z473" s="2">
        <v>11.726724458017586</v>
      </c>
      <c r="AA473" s="2">
        <v>11.726724458017586</v>
      </c>
      <c r="AB473" s="2">
        <f t="shared" si="13"/>
        <v>8.0320370697206656E-3</v>
      </c>
      <c r="AC473" s="2">
        <v>11.954677407944455</v>
      </c>
      <c r="AD473" s="2">
        <v>0.1081033820876165</v>
      </c>
    </row>
    <row r="474" spans="21:30" x14ac:dyDescent="0.2">
      <c r="U474" s="2" t="s">
        <v>125</v>
      </c>
      <c r="V474" s="7">
        <v>1470</v>
      </c>
      <c r="W474" s="2" t="s">
        <v>107</v>
      </c>
      <c r="X474" s="2">
        <v>228.5</v>
      </c>
      <c r="Y474" s="2">
        <v>324.31164999999999</v>
      </c>
      <c r="Z474" s="2">
        <v>13</v>
      </c>
      <c r="AA474" s="2">
        <v>13</v>
      </c>
      <c r="AB474" s="2">
        <f t="shared" si="13"/>
        <v>0.56700000000000017</v>
      </c>
      <c r="AC474" s="2">
        <v>12.158374993022793</v>
      </c>
      <c r="AD474" s="2">
        <v>0.19752662193700665</v>
      </c>
    </row>
    <row r="475" spans="21:30" x14ac:dyDescent="0.2">
      <c r="U475" s="2" t="s">
        <v>133</v>
      </c>
      <c r="V475" s="7">
        <v>1035</v>
      </c>
      <c r="W475" s="2" t="s">
        <v>107</v>
      </c>
      <c r="X475" s="2">
        <v>372.75</v>
      </c>
      <c r="Y475" s="2">
        <v>324.78337499999998</v>
      </c>
      <c r="Z475" s="2">
        <v>12.099432255203647</v>
      </c>
      <c r="AA475" s="2">
        <v>12.099432255203647</v>
      </c>
      <c r="AB475" s="2">
        <f t="shared" si="13"/>
        <v>0.17165076003440127</v>
      </c>
      <c r="AC475" s="2">
        <v>12.486963824976142</v>
      </c>
      <c r="AD475" s="2">
        <v>0.34177711916452669</v>
      </c>
    </row>
    <row r="476" spans="21:30" x14ac:dyDescent="0.2">
      <c r="U476" s="2" t="s">
        <v>139</v>
      </c>
      <c r="V476" s="7">
        <v>951</v>
      </c>
      <c r="W476" s="2" t="s">
        <v>107</v>
      </c>
      <c r="X476" s="2">
        <v>54</v>
      </c>
      <c r="Y476" s="2">
        <v>326.86700000000002</v>
      </c>
      <c r="Z476" s="2">
        <v>13.163044072344976</v>
      </c>
      <c r="AA476" s="2">
        <v>13.163044072344976</v>
      </c>
      <c r="AB476" s="2">
        <f t="shared" si="13"/>
        <v>0.63857634775944483</v>
      </c>
      <c r="AC476" s="2">
        <v>12.644532718755194</v>
      </c>
      <c r="AD476" s="2">
        <v>0.41094986353353047</v>
      </c>
    </row>
    <row r="477" spans="21:30" x14ac:dyDescent="0.2">
      <c r="U477" s="2" t="s">
        <v>133</v>
      </c>
      <c r="V477" s="7">
        <v>1035</v>
      </c>
      <c r="W477" s="2" t="s">
        <v>107</v>
      </c>
      <c r="X477" s="2">
        <v>379.75</v>
      </c>
      <c r="Y477" s="2">
        <v>327.50287500000002</v>
      </c>
      <c r="Z477" s="2">
        <v>12.445618339314505</v>
      </c>
      <c r="AA477" s="2">
        <v>12.445618339314505</v>
      </c>
      <c r="AB477" s="2">
        <f t="shared" si="13"/>
        <v>0.32362645095906828</v>
      </c>
      <c r="AC477" s="2">
        <v>12.665675985043386</v>
      </c>
      <c r="AD477" s="2">
        <v>0.42023175743404639</v>
      </c>
    </row>
    <row r="478" spans="21:30" x14ac:dyDescent="0.2">
      <c r="U478" s="2" t="s">
        <v>132</v>
      </c>
      <c r="V478" s="7">
        <v>765</v>
      </c>
      <c r="W478" s="2" t="s">
        <v>107</v>
      </c>
      <c r="X478" s="2">
        <v>526</v>
      </c>
      <c r="Y478" s="2">
        <v>327.92930000000001</v>
      </c>
      <c r="Z478" s="2">
        <v>12.514568926912846</v>
      </c>
      <c r="AA478" s="2">
        <v>12.514568926912846</v>
      </c>
      <c r="AB478" s="2">
        <f t="shared" si="13"/>
        <v>0.35389575891473957</v>
      </c>
      <c r="AC478" s="2">
        <v>12.458530525765816</v>
      </c>
      <c r="AD478" s="2">
        <v>0.32929490081119361</v>
      </c>
    </row>
    <row r="479" spans="21:30" x14ac:dyDescent="0.2">
      <c r="U479" s="2" t="s">
        <v>133</v>
      </c>
      <c r="V479" s="7">
        <v>1035</v>
      </c>
      <c r="W479" s="2" t="s">
        <v>107</v>
      </c>
      <c r="X479" s="2">
        <v>381.75</v>
      </c>
      <c r="Y479" s="2">
        <v>328.279875</v>
      </c>
      <c r="Z479" s="2">
        <v>13.105716331440957</v>
      </c>
      <c r="AA479" s="2">
        <v>13.105716331440957</v>
      </c>
      <c r="AB479" s="2">
        <f t="shared" si="13"/>
        <v>0.61340946950258068</v>
      </c>
      <c r="AC479" s="2">
        <v>12.425921711296821</v>
      </c>
      <c r="AD479" s="2">
        <v>0.3149796312593045</v>
      </c>
    </row>
    <row r="480" spans="21:30" x14ac:dyDescent="0.2">
      <c r="U480" s="2" t="s">
        <v>132</v>
      </c>
      <c r="V480" s="7">
        <v>765</v>
      </c>
      <c r="W480" s="2" t="s">
        <v>107</v>
      </c>
      <c r="X480" s="2">
        <v>527</v>
      </c>
      <c r="Y480" s="2">
        <v>328.53890000000001</v>
      </c>
      <c r="Z480" s="2">
        <v>11.063704958815798</v>
      </c>
      <c r="AA480" s="2">
        <v>11.063704958815798</v>
      </c>
      <c r="AB480" s="2">
        <f t="shared" si="13"/>
        <v>-0.2830335230798644</v>
      </c>
      <c r="AC480" s="2">
        <v>12.495691715052301</v>
      </c>
      <c r="AD480" s="2">
        <v>0.34560866290796</v>
      </c>
    </row>
    <row r="481" spans="21:30" x14ac:dyDescent="0.2">
      <c r="U481" s="2" t="s">
        <v>125</v>
      </c>
      <c r="V481" s="7">
        <v>1470</v>
      </c>
      <c r="W481" s="2" t="s">
        <v>107</v>
      </c>
      <c r="X481" s="2">
        <v>230.5</v>
      </c>
      <c r="Y481" s="2">
        <v>328.94544999999994</v>
      </c>
      <c r="Z481" s="2">
        <v>13</v>
      </c>
      <c r="AA481" s="2">
        <v>13</v>
      </c>
      <c r="AB481" s="2">
        <f t="shared" si="13"/>
        <v>0.56700000000000017</v>
      </c>
      <c r="AC481" s="2">
        <v>12.711123588060591</v>
      </c>
      <c r="AD481" s="2">
        <v>0.44018325515860024</v>
      </c>
    </row>
    <row r="482" spans="21:30" x14ac:dyDescent="0.2">
      <c r="U482" s="2" t="s">
        <v>133</v>
      </c>
      <c r="V482" s="7">
        <v>1035</v>
      </c>
      <c r="W482" s="2" t="s">
        <v>107</v>
      </c>
      <c r="X482" s="2">
        <v>384.75</v>
      </c>
      <c r="Y482" s="2">
        <v>329.44537500000001</v>
      </c>
      <c r="Z482" s="2">
        <v>12.794468358091905</v>
      </c>
      <c r="AA482" s="2">
        <v>12.794468358091905</v>
      </c>
      <c r="AB482" s="2">
        <f t="shared" si="13"/>
        <v>0.47677160920234662</v>
      </c>
      <c r="AC482" s="2">
        <v>12.593664147622622</v>
      </c>
      <c r="AD482" s="2">
        <v>0.38861856080633128</v>
      </c>
    </row>
    <row r="483" spans="21:30" x14ac:dyDescent="0.2">
      <c r="U483" s="2" t="s">
        <v>133</v>
      </c>
      <c r="V483" s="7">
        <v>1035</v>
      </c>
      <c r="W483" s="2" t="s">
        <v>107</v>
      </c>
      <c r="X483" s="2">
        <v>386.25</v>
      </c>
      <c r="Y483" s="2">
        <v>330.02812500000005</v>
      </c>
      <c r="Z483" s="2">
        <v>13.591728291954301</v>
      </c>
      <c r="AA483" s="2">
        <v>13.591728291954295</v>
      </c>
      <c r="AB483" s="2">
        <f t="shared" si="13"/>
        <v>0.82676872016793634</v>
      </c>
      <c r="AC483" s="2">
        <v>12.737217878588492</v>
      </c>
      <c r="AD483" s="2">
        <v>0.45163864870034853</v>
      </c>
    </row>
    <row r="484" spans="21:30" x14ac:dyDescent="0.2">
      <c r="U484" s="2" t="s">
        <v>132</v>
      </c>
      <c r="V484" s="7">
        <v>765</v>
      </c>
      <c r="W484" s="2" t="s">
        <v>107</v>
      </c>
      <c r="X484" s="2">
        <v>530</v>
      </c>
      <c r="Y484" s="2">
        <v>330.36770000000001</v>
      </c>
      <c r="Z484" s="2">
        <v>12.518419129251104</v>
      </c>
      <c r="AA484" s="2">
        <v>12.518419129251104</v>
      </c>
      <c r="AB484" s="2">
        <f t="shared" si="13"/>
        <v>0.355585997741235</v>
      </c>
      <c r="AC484" s="2">
        <v>12.832072891299173</v>
      </c>
      <c r="AD484" s="2">
        <v>0.49327999928033783</v>
      </c>
    </row>
    <row r="485" spans="21:30" x14ac:dyDescent="0.2">
      <c r="U485" s="2" t="s">
        <v>133</v>
      </c>
      <c r="V485" s="7">
        <v>1035</v>
      </c>
      <c r="W485" s="2" t="s">
        <v>107</v>
      </c>
      <c r="X485" s="2">
        <v>387.75</v>
      </c>
      <c r="Y485" s="2">
        <v>330.61087499999996</v>
      </c>
      <c r="Z485" s="2">
        <v>11.78147361364516</v>
      </c>
      <c r="AA485" s="2">
        <v>11.78147361364516</v>
      </c>
      <c r="AB485" s="2">
        <f t="shared" si="13"/>
        <v>3.2066916390225408E-2</v>
      </c>
      <c r="AC485" s="2">
        <v>12.805142459599656</v>
      </c>
      <c r="AD485" s="2">
        <v>0.4814575397642491</v>
      </c>
    </row>
    <row r="486" spans="21:30" x14ac:dyDescent="0.2">
      <c r="U486" s="2" t="s">
        <v>137</v>
      </c>
      <c r="V486" s="7">
        <v>800</v>
      </c>
      <c r="W486" s="2" t="s">
        <v>138</v>
      </c>
      <c r="X486" s="2">
        <v>156.5</v>
      </c>
      <c r="Y486" s="2">
        <v>331.02622701055611</v>
      </c>
      <c r="Z486" s="2">
        <v>13.474275063553412</v>
      </c>
      <c r="AA486" s="2">
        <v>13.474275063553412</v>
      </c>
      <c r="AB486" s="2">
        <f t="shared" si="13"/>
        <v>0.77520675289994845</v>
      </c>
      <c r="AC486" s="2">
        <v>12.122955281783076</v>
      </c>
      <c r="AD486" s="2">
        <v>0.18197736870277037</v>
      </c>
    </row>
    <row r="487" spans="21:30" x14ac:dyDescent="0.2">
      <c r="U487" s="2" t="s">
        <v>137</v>
      </c>
      <c r="V487" s="7">
        <v>800</v>
      </c>
      <c r="W487" s="2" t="s">
        <v>138</v>
      </c>
      <c r="X487" s="2">
        <v>157.5</v>
      </c>
      <c r="Y487" s="2">
        <v>332.11448470997931</v>
      </c>
      <c r="Z487" s="2">
        <v>12.65981619959431</v>
      </c>
      <c r="AA487" s="2">
        <v>12.65981619959431</v>
      </c>
      <c r="AB487" s="2">
        <f t="shared" si="13"/>
        <v>0.41765931162190206</v>
      </c>
      <c r="AC487" s="2">
        <v>11.746836030127113</v>
      </c>
      <c r="AD487" s="2">
        <v>1.6861017225803465E-2</v>
      </c>
    </row>
    <row r="488" spans="21:30" x14ac:dyDescent="0.2">
      <c r="U488" s="2" t="s">
        <v>133</v>
      </c>
      <c r="V488" s="7">
        <v>1035</v>
      </c>
      <c r="W488" s="2" t="s">
        <v>107</v>
      </c>
      <c r="X488" s="2">
        <v>393.75</v>
      </c>
      <c r="Y488" s="2">
        <v>332.94187499999998</v>
      </c>
      <c r="Z488" s="2">
        <v>10.180792402871399</v>
      </c>
      <c r="AA488" s="2">
        <v>10.180792402871399</v>
      </c>
      <c r="AB488" s="2">
        <f t="shared" si="13"/>
        <v>-0.67063213513945552</v>
      </c>
      <c r="AC488" s="2">
        <v>11.550541307398081</v>
      </c>
      <c r="AD488" s="2">
        <v>-6.9312366052241892E-2</v>
      </c>
    </row>
    <row r="489" spans="21:30" x14ac:dyDescent="0.2">
      <c r="U489" s="2" t="s">
        <v>133</v>
      </c>
      <c r="V489" s="7">
        <v>1035</v>
      </c>
      <c r="W489" s="2" t="s">
        <v>107</v>
      </c>
      <c r="X489" s="2">
        <v>395.25</v>
      </c>
      <c r="Y489" s="2">
        <v>333.52462500000001</v>
      </c>
      <c r="Z489" s="2">
        <v>10.637822870971284</v>
      </c>
      <c r="AA489" s="2">
        <v>10.637822870971284</v>
      </c>
      <c r="AB489" s="2">
        <f t="shared" si="13"/>
        <v>-0.46999575964360574</v>
      </c>
      <c r="AC489" s="2">
        <v>11.214148561519114</v>
      </c>
      <c r="AD489" s="2">
        <v>-0.21698878149310907</v>
      </c>
    </row>
    <row r="490" spans="21:30" x14ac:dyDescent="0.2">
      <c r="U490" s="2" t="s">
        <v>125</v>
      </c>
      <c r="V490" s="7">
        <v>1470</v>
      </c>
      <c r="W490" s="2" t="s">
        <v>107</v>
      </c>
      <c r="X490" s="2">
        <v>232.5</v>
      </c>
      <c r="Y490" s="2">
        <v>333.57925</v>
      </c>
      <c r="Z490" s="2">
        <v>10.8</v>
      </c>
      <c r="AA490" s="2">
        <v>10.8</v>
      </c>
      <c r="AB490" s="2">
        <f t="shared" si="13"/>
        <v>-0.3987999999999996</v>
      </c>
      <c r="AC490" s="2">
        <v>10.790375669249144</v>
      </c>
      <c r="AD490" s="2">
        <v>-0.40302508119962521</v>
      </c>
    </row>
    <row r="491" spans="21:30" x14ac:dyDescent="0.2">
      <c r="U491" s="2" t="s">
        <v>133</v>
      </c>
      <c r="V491" s="7">
        <v>1035</v>
      </c>
      <c r="W491" s="2" t="s">
        <v>107</v>
      </c>
      <c r="X491" s="2">
        <v>395.75</v>
      </c>
      <c r="Y491" s="2">
        <v>333.71887500000003</v>
      </c>
      <c r="Z491" s="2">
        <v>11.792311334158574</v>
      </c>
      <c r="AA491" s="2">
        <v>11.792311334158574</v>
      </c>
      <c r="AB491" s="2">
        <f t="shared" si="13"/>
        <v>3.6824675695614317E-2</v>
      </c>
      <c r="AC491" s="2">
        <v>11.36707220429243</v>
      </c>
      <c r="AD491" s="2">
        <v>-0.14985530231562283</v>
      </c>
    </row>
    <row r="492" spans="21:30" x14ac:dyDescent="0.2">
      <c r="U492" s="2" t="s">
        <v>133</v>
      </c>
      <c r="V492" s="7">
        <v>1035</v>
      </c>
      <c r="W492" s="2" t="s">
        <v>107</v>
      </c>
      <c r="X492" s="2">
        <v>396.75</v>
      </c>
      <c r="Y492" s="2">
        <v>334.10737499999999</v>
      </c>
      <c r="Z492" s="2">
        <v>10.540951738244468</v>
      </c>
      <c r="AA492" s="2">
        <v>10.540951738244468</v>
      </c>
      <c r="AB492" s="2">
        <f t="shared" si="13"/>
        <v>-0.51252218691067863</v>
      </c>
      <c r="AC492" s="2">
        <v>11.868064986126937</v>
      </c>
      <c r="AD492" s="2">
        <v>7.0080528909725714E-2</v>
      </c>
    </row>
    <row r="493" spans="21:30" x14ac:dyDescent="0.2">
      <c r="U493" s="2" t="s">
        <v>137</v>
      </c>
      <c r="V493" s="7">
        <v>800</v>
      </c>
      <c r="W493" s="2" t="s">
        <v>138</v>
      </c>
      <c r="X493" s="2">
        <v>159.5</v>
      </c>
      <c r="Y493" s="2">
        <v>334.29100010882576</v>
      </c>
      <c r="Z493" s="2">
        <v>13.06427507808783</v>
      </c>
      <c r="AA493" s="2">
        <v>13.06427507808783</v>
      </c>
      <c r="AB493" s="2">
        <f t="shared" si="13"/>
        <v>0.59521675928055728</v>
      </c>
      <c r="AC493" s="2">
        <v>12.124759853009753</v>
      </c>
      <c r="AD493" s="2">
        <v>0.1827695754712817</v>
      </c>
    </row>
    <row r="494" spans="21:30" x14ac:dyDescent="0.2">
      <c r="U494" s="2" t="s">
        <v>137</v>
      </c>
      <c r="V494" s="7">
        <v>800</v>
      </c>
      <c r="W494" s="2" t="s">
        <v>138</v>
      </c>
      <c r="X494" s="2">
        <v>160.5</v>
      </c>
      <c r="Y494" s="2">
        <v>335.37925780824901</v>
      </c>
      <c r="Z494" s="2">
        <v>13.142786780143817</v>
      </c>
      <c r="AA494" s="2">
        <v>13.142786780143817</v>
      </c>
      <c r="AB494" s="2">
        <f t="shared" si="13"/>
        <v>0.62968339648313609</v>
      </c>
      <c r="AC494" s="2">
        <v>12.221955826605129</v>
      </c>
      <c r="AD494" s="2">
        <v>0.22543860787965198</v>
      </c>
    </row>
    <row r="495" spans="21:30" x14ac:dyDescent="0.2">
      <c r="U495" s="2" t="s">
        <v>133</v>
      </c>
      <c r="V495" s="7">
        <v>1035</v>
      </c>
      <c r="W495" s="2" t="s">
        <v>107</v>
      </c>
      <c r="X495" s="2">
        <v>401.25</v>
      </c>
      <c r="Y495" s="2">
        <v>335.85562500000003</v>
      </c>
      <c r="Z495" s="2">
        <v>12.083474334414076</v>
      </c>
      <c r="AA495" s="2">
        <v>12.083474334414076</v>
      </c>
      <c r="AB495" s="2">
        <f t="shared" si="13"/>
        <v>0.16464523280777943</v>
      </c>
      <c r="AC495" s="2">
        <v>12.831110931367657</v>
      </c>
      <c r="AD495" s="2">
        <v>0.49285769887040232</v>
      </c>
    </row>
    <row r="496" spans="21:30" x14ac:dyDescent="0.2">
      <c r="U496" s="2" t="s">
        <v>137</v>
      </c>
      <c r="V496" s="7">
        <v>800</v>
      </c>
      <c r="W496" s="2" t="s">
        <v>138</v>
      </c>
      <c r="X496" s="2">
        <v>161.5</v>
      </c>
      <c r="Y496" s="2">
        <v>336.4675155076722</v>
      </c>
      <c r="Z496" s="2">
        <v>12.278291202135449</v>
      </c>
      <c r="AA496" s="2">
        <v>12.278291202135449</v>
      </c>
      <c r="AB496" s="2">
        <f t="shared" si="13"/>
        <v>0.25016983773746215</v>
      </c>
      <c r="AC496" s="2">
        <v>12.696900567024054</v>
      </c>
      <c r="AD496" s="2">
        <v>0.4339393489235599</v>
      </c>
    </row>
    <row r="497" spans="21:30" x14ac:dyDescent="0.2">
      <c r="U497" s="2" t="s">
        <v>132</v>
      </c>
      <c r="V497" s="7">
        <v>765</v>
      </c>
      <c r="W497" s="2" t="s">
        <v>107</v>
      </c>
      <c r="X497" s="2">
        <v>548</v>
      </c>
      <c r="Y497" s="2">
        <v>346.33759999999995</v>
      </c>
      <c r="Z497" s="2">
        <v>13.586727262057112</v>
      </c>
      <c r="AA497" s="2">
        <v>13.586727262057112</v>
      </c>
      <c r="AB497" s="2">
        <f t="shared" si="13"/>
        <v>0.82457326804307218</v>
      </c>
      <c r="AC497" s="2">
        <v>12.426287022280082</v>
      </c>
      <c r="AD497" s="2">
        <v>0.31514000278095633</v>
      </c>
    </row>
    <row r="498" spans="21:30" x14ac:dyDescent="0.2">
      <c r="U498" s="2" t="s">
        <v>135</v>
      </c>
      <c r="V498" s="7">
        <v>1470</v>
      </c>
      <c r="W498" s="2" t="s">
        <v>107</v>
      </c>
      <c r="X498" s="2">
        <v>203.5</v>
      </c>
      <c r="Y498" s="2">
        <v>357.63720000000001</v>
      </c>
      <c r="Z498" s="2">
        <v>12.393223256369817</v>
      </c>
      <c r="AA498" s="2">
        <v>12.393223256369817</v>
      </c>
      <c r="AB498" s="2">
        <f t="shared" si="13"/>
        <v>0.30062500954634963</v>
      </c>
      <c r="AC498" s="2">
        <v>12.286475977183729</v>
      </c>
      <c r="AD498" s="2">
        <v>0.25376295398365745</v>
      </c>
    </row>
    <row r="499" spans="21:30" x14ac:dyDescent="0.2">
      <c r="U499" s="2" t="s">
        <v>135</v>
      </c>
      <c r="V499" s="7">
        <v>1470</v>
      </c>
      <c r="W499" s="2" t="s">
        <v>107</v>
      </c>
      <c r="X499" s="2">
        <v>204.5</v>
      </c>
      <c r="Y499" s="2">
        <v>360.29639999999995</v>
      </c>
      <c r="Z499" s="2">
        <v>11.789719056423955</v>
      </c>
      <c r="AA499" s="2">
        <v>11.789719056423955</v>
      </c>
      <c r="AB499" s="2">
        <f t="shared" si="13"/>
        <v>3.5686665770116477E-2</v>
      </c>
      <c r="AC499" s="2">
        <v>12.531468839794943</v>
      </c>
      <c r="AD499" s="2">
        <v>0.36131482066998011</v>
      </c>
    </row>
    <row r="500" spans="21:30" x14ac:dyDescent="0.2">
      <c r="U500" s="2" t="s">
        <v>139</v>
      </c>
      <c r="V500" s="7">
        <v>951</v>
      </c>
      <c r="W500" s="2" t="s">
        <v>107</v>
      </c>
      <c r="X500" s="2">
        <v>62</v>
      </c>
      <c r="Y500" s="2">
        <v>364.59500000000003</v>
      </c>
      <c r="Z500" s="2">
        <v>11.384419108932315</v>
      </c>
      <c r="AA500" s="2">
        <v>11.384419108932315</v>
      </c>
      <c r="AB500" s="2">
        <f t="shared" si="13"/>
        <v>-0.14224001117871321</v>
      </c>
      <c r="AC500" s="2">
        <v>12.519747739265517</v>
      </c>
      <c r="AD500" s="2">
        <v>0.35616925753756234</v>
      </c>
    </row>
    <row r="501" spans="21:30" x14ac:dyDescent="0.2">
      <c r="U501" s="2" t="s">
        <v>135</v>
      </c>
      <c r="V501" s="7">
        <v>1470</v>
      </c>
      <c r="W501" s="2" t="s">
        <v>107</v>
      </c>
      <c r="X501" s="2">
        <v>206.5</v>
      </c>
      <c r="Y501" s="2">
        <v>365.61479999999995</v>
      </c>
      <c r="Z501" s="2">
        <v>13.503255515191528</v>
      </c>
      <c r="AA501" s="2">
        <v>13.503255515191528</v>
      </c>
      <c r="AB501" s="2">
        <f t="shared" si="13"/>
        <v>0.78792917116908079</v>
      </c>
      <c r="AC501" s="2">
        <v>12.530786330687125</v>
      </c>
      <c r="AD501" s="2">
        <v>0.36101519917164815</v>
      </c>
    </row>
    <row r="502" spans="21:30" x14ac:dyDescent="0.2">
      <c r="U502" s="2" t="s">
        <v>128</v>
      </c>
      <c r="V502" s="7">
        <v>700</v>
      </c>
      <c r="W502" s="2" t="s">
        <v>107</v>
      </c>
      <c r="X502" s="2">
        <v>344</v>
      </c>
      <c r="Y502" s="2">
        <v>367.42</v>
      </c>
      <c r="Z502" s="2">
        <v>13.528121759409975</v>
      </c>
      <c r="AA502" s="2">
        <v>13.528121759409975</v>
      </c>
      <c r="AB502" s="2">
        <f t="shared" si="13"/>
        <v>0.79884545238097981</v>
      </c>
      <c r="AC502" s="2">
        <v>12.672842519402334</v>
      </c>
      <c r="AD502" s="2">
        <v>0.42337786601762506</v>
      </c>
    </row>
    <row r="503" spans="21:30" x14ac:dyDescent="0.2">
      <c r="U503" s="2" t="s">
        <v>135</v>
      </c>
      <c r="V503" s="7">
        <v>1470</v>
      </c>
      <c r="W503" s="2" t="s">
        <v>107</v>
      </c>
      <c r="X503" s="2">
        <v>207.5</v>
      </c>
      <c r="Y503" s="2">
        <v>368.274</v>
      </c>
      <c r="Z503" s="2">
        <v>12.44841621347785</v>
      </c>
      <c r="AA503" s="2">
        <v>12.44841621347785</v>
      </c>
      <c r="AB503" s="2">
        <f t="shared" si="13"/>
        <v>0.32485471771677688</v>
      </c>
      <c r="AC503" s="2">
        <v>13.267674680701678</v>
      </c>
      <c r="AD503" s="2">
        <v>0.68450918482803669</v>
      </c>
    </row>
    <row r="504" spans="21:30" x14ac:dyDescent="0.2">
      <c r="U504" s="2" t="s">
        <v>125</v>
      </c>
      <c r="V504" s="7">
        <v>1470</v>
      </c>
      <c r="W504" s="2" t="s">
        <v>107</v>
      </c>
      <c r="X504" s="2">
        <v>272.5</v>
      </c>
      <c r="Y504" s="2">
        <v>370.24625000000003</v>
      </c>
      <c r="Z504" s="2">
        <v>12.5</v>
      </c>
      <c r="AA504" s="2">
        <v>12.5</v>
      </c>
      <c r="AB504" s="2">
        <f t="shared" si="13"/>
        <v>0.34750000000000014</v>
      </c>
      <c r="AC504" s="2">
        <v>12.967023577663372</v>
      </c>
      <c r="AD504" s="2">
        <v>0.55252335059422109</v>
      </c>
    </row>
    <row r="505" spans="21:30" x14ac:dyDescent="0.2">
      <c r="U505" s="2" t="s">
        <v>135</v>
      </c>
      <c r="V505" s="7">
        <v>1470</v>
      </c>
      <c r="W505" s="2" t="s">
        <v>107</v>
      </c>
      <c r="X505" s="2">
        <v>208.5</v>
      </c>
      <c r="Y505" s="2">
        <v>370.93319999999994</v>
      </c>
      <c r="Z505" s="2">
        <v>14.358579915429033</v>
      </c>
      <c r="AA505" s="2">
        <v>14.358579915429033</v>
      </c>
      <c r="AB505" s="2">
        <f t="shared" si="13"/>
        <v>1.1634165828733458</v>
      </c>
      <c r="AC505" s="2">
        <v>13.01132018546733</v>
      </c>
      <c r="AD505" s="2">
        <v>0.57196956142015853</v>
      </c>
    </row>
    <row r="506" spans="21:30" x14ac:dyDescent="0.2">
      <c r="U506" s="2" t="s">
        <v>125</v>
      </c>
      <c r="V506" s="7">
        <v>1470</v>
      </c>
      <c r="W506" s="2" t="s">
        <v>107</v>
      </c>
      <c r="X506" s="2">
        <v>274.5</v>
      </c>
      <c r="Y506" s="2">
        <v>371.91925000000003</v>
      </c>
      <c r="Z506" s="2">
        <v>12</v>
      </c>
      <c r="AA506" s="2">
        <v>12</v>
      </c>
      <c r="AB506" s="2">
        <f t="shared" si="13"/>
        <v>0.12800000000000011</v>
      </c>
      <c r="AC506" s="2">
        <v>12.982112668396905</v>
      </c>
      <c r="AD506" s="2">
        <v>0.5591474614262415</v>
      </c>
    </row>
    <row r="507" spans="21:30" x14ac:dyDescent="0.2">
      <c r="U507" s="2" t="s">
        <v>128</v>
      </c>
      <c r="V507" s="7">
        <v>700</v>
      </c>
      <c r="W507" s="2" t="s">
        <v>107</v>
      </c>
      <c r="X507" s="2">
        <v>351</v>
      </c>
      <c r="Y507" s="2">
        <v>372.47750000000002</v>
      </c>
      <c r="Z507" s="2">
        <v>13.749604798429765</v>
      </c>
      <c r="AA507" s="2">
        <v>13.749604798429765</v>
      </c>
      <c r="AB507" s="2">
        <f t="shared" si="13"/>
        <v>0.89607650651066706</v>
      </c>
      <c r="AC507" s="2">
        <v>13.190317938284357</v>
      </c>
      <c r="AD507" s="2">
        <v>0.65054957490683307</v>
      </c>
    </row>
    <row r="508" spans="21:30" x14ac:dyDescent="0.2">
      <c r="U508" s="2" t="s">
        <v>137</v>
      </c>
      <c r="V508" s="7">
        <v>800</v>
      </c>
      <c r="W508" s="2" t="s">
        <v>138</v>
      </c>
      <c r="X508" s="2">
        <v>173.5</v>
      </c>
      <c r="Y508" s="2">
        <v>372.48535306814682</v>
      </c>
      <c r="Z508" s="2">
        <v>12.302378628125732</v>
      </c>
      <c r="AA508" s="2">
        <v>12.302378628125732</v>
      </c>
      <c r="AB508" s="2">
        <f t="shared" si="13"/>
        <v>0.26074421774719703</v>
      </c>
      <c r="AC508" s="2">
        <v>12.577330947402292</v>
      </c>
      <c r="AD508" s="2">
        <v>0.381448285909606</v>
      </c>
    </row>
    <row r="509" spans="21:30" x14ac:dyDescent="0.2">
      <c r="U509" s="2" t="s">
        <v>125</v>
      </c>
      <c r="V509" s="7">
        <v>1470</v>
      </c>
      <c r="W509" s="2" t="s">
        <v>107</v>
      </c>
      <c r="X509" s="2">
        <v>276.5</v>
      </c>
      <c r="Y509" s="2">
        <v>373.59225000000004</v>
      </c>
      <c r="Z509" s="2">
        <v>13.541026349437258</v>
      </c>
      <c r="AA509" s="2">
        <v>13.541026349437258</v>
      </c>
      <c r="AB509" s="2">
        <f t="shared" si="13"/>
        <v>0.80451056740295712</v>
      </c>
      <c r="AC509" s="2">
        <v>12.406022258399521</v>
      </c>
      <c r="AD509" s="2">
        <v>0.30624377143738979</v>
      </c>
    </row>
    <row r="510" spans="21:30" x14ac:dyDescent="0.2">
      <c r="U510" s="2" t="s">
        <v>135</v>
      </c>
      <c r="V510" s="7">
        <v>1470</v>
      </c>
      <c r="W510" s="2" t="s">
        <v>107</v>
      </c>
      <c r="X510" s="2">
        <v>209.5</v>
      </c>
      <c r="Y510" s="2">
        <v>373.5924</v>
      </c>
      <c r="Z510" s="2">
        <v>11.293644961018707</v>
      </c>
      <c r="AA510" s="2">
        <v>11.293644961018707</v>
      </c>
      <c r="AB510" s="2">
        <f t="shared" si="13"/>
        <v>-0.18208986211278777</v>
      </c>
      <c r="AC510" s="2">
        <v>12.119535050918071</v>
      </c>
      <c r="AD510" s="2">
        <v>0.18047588735303322</v>
      </c>
    </row>
    <row r="511" spans="21:30" x14ac:dyDescent="0.2">
      <c r="U511" s="2" t="s">
        <v>137</v>
      </c>
      <c r="V511" s="7">
        <v>800</v>
      </c>
      <c r="W511" s="2" t="s">
        <v>138</v>
      </c>
      <c r="X511" s="2">
        <v>174.5</v>
      </c>
      <c r="Y511" s="2">
        <v>374.83333333333337</v>
      </c>
      <c r="Z511" s="2">
        <v>11.143456554986145</v>
      </c>
      <c r="AA511" s="2">
        <v>11.143456554986145</v>
      </c>
      <c r="AB511" s="2">
        <f t="shared" si="13"/>
        <v>-0.24802257236108183</v>
      </c>
      <c r="AC511" s="2">
        <v>12.201783939392067</v>
      </c>
      <c r="AD511" s="2">
        <v>0.2165831493931174</v>
      </c>
    </row>
    <row r="512" spans="21:30" x14ac:dyDescent="0.2">
      <c r="U512" s="2" t="s">
        <v>135</v>
      </c>
      <c r="V512" s="7">
        <v>1470</v>
      </c>
      <c r="W512" s="2" t="s">
        <v>107</v>
      </c>
      <c r="X512" s="2">
        <v>210</v>
      </c>
      <c r="Y512" s="2">
        <v>374.92199999999991</v>
      </c>
      <c r="Z512" s="2">
        <v>12.317168761022515</v>
      </c>
      <c r="AA512" s="2">
        <v>12.317168761022515</v>
      </c>
      <c r="AB512" s="2">
        <f t="shared" si="13"/>
        <v>0.26723708608888419</v>
      </c>
      <c r="AC512" s="2">
        <v>11.837350478668547</v>
      </c>
      <c r="AD512" s="2">
        <v>5.6596860135492477E-2</v>
      </c>
    </row>
    <row r="513" spans="21:30" x14ac:dyDescent="0.2">
      <c r="U513" s="2" t="s">
        <v>125</v>
      </c>
      <c r="V513" s="7">
        <v>1470</v>
      </c>
      <c r="W513" s="2" t="s">
        <v>107</v>
      </c>
      <c r="X513" s="2">
        <v>278.5</v>
      </c>
      <c r="Y513" s="2">
        <v>375.26525000000004</v>
      </c>
      <c r="Z513" s="2">
        <v>12.713623070495705</v>
      </c>
      <c r="AA513" s="2">
        <v>12.713623070495705</v>
      </c>
      <c r="AB513" s="2">
        <f t="shared" si="13"/>
        <v>0.4412805279476153</v>
      </c>
      <c r="AC513" s="2">
        <v>12.621402759121281</v>
      </c>
      <c r="AD513" s="2">
        <v>0.40079581125424291</v>
      </c>
    </row>
    <row r="514" spans="21:30" x14ac:dyDescent="0.2">
      <c r="U514" s="2" t="s">
        <v>137</v>
      </c>
      <c r="V514" s="7">
        <v>800</v>
      </c>
      <c r="W514" s="2" t="s">
        <v>138</v>
      </c>
      <c r="X514" s="2">
        <v>175.5</v>
      </c>
      <c r="Y514" s="2">
        <v>376.5</v>
      </c>
      <c r="Z514" s="2">
        <v>11.718859045819663</v>
      </c>
      <c r="AA514" s="2">
        <v>11.718859045819663</v>
      </c>
      <c r="AB514" s="2">
        <f t="shared" si="13"/>
        <v>4.5791211148324962E-3</v>
      </c>
      <c r="AC514" s="2">
        <v>12.806066543706503</v>
      </c>
      <c r="AD514" s="2">
        <v>0.4818632126871556</v>
      </c>
    </row>
    <row r="515" spans="21:30" x14ac:dyDescent="0.2">
      <c r="U515" s="2" t="s">
        <v>128</v>
      </c>
      <c r="V515" s="7">
        <v>700</v>
      </c>
      <c r="W515" s="2" t="s">
        <v>107</v>
      </c>
      <c r="X515" s="2">
        <v>358</v>
      </c>
      <c r="Y515" s="2">
        <v>377.53500000000003</v>
      </c>
      <c r="Z515" s="2">
        <v>15.213906363282378</v>
      </c>
      <c r="AA515" s="2">
        <v>15.213906363282378</v>
      </c>
      <c r="AB515" s="2">
        <f t="shared" ref="AB515:AB578" si="14">0.439*AA515-5.14</f>
        <v>1.5389048934809644</v>
      </c>
      <c r="AC515" s="2">
        <v>12.628752634435557</v>
      </c>
      <c r="AD515" s="2">
        <v>0.40402240651720955</v>
      </c>
    </row>
    <row r="516" spans="21:30" x14ac:dyDescent="0.2">
      <c r="U516" s="2" t="s">
        <v>137</v>
      </c>
      <c r="V516" s="7">
        <v>800</v>
      </c>
      <c r="W516" s="2" t="s">
        <v>138</v>
      </c>
      <c r="X516" s="2">
        <v>176.5</v>
      </c>
      <c r="Y516" s="2">
        <v>378.16666666666669</v>
      </c>
      <c r="Z516" s="2">
        <v>12.066775477912259</v>
      </c>
      <c r="AA516" s="2">
        <v>12.066775477912259</v>
      </c>
      <c r="AB516" s="2">
        <f t="shared" si="14"/>
        <v>0.15731443480348162</v>
      </c>
      <c r="AC516" s="2">
        <v>12.789655110263071</v>
      </c>
      <c r="AD516" s="2">
        <v>0.47465859340548899</v>
      </c>
    </row>
    <row r="517" spans="21:30" x14ac:dyDescent="0.2">
      <c r="U517" s="2" t="s">
        <v>135</v>
      </c>
      <c r="V517" s="7">
        <v>1470</v>
      </c>
      <c r="W517" s="2" t="s">
        <v>107</v>
      </c>
      <c r="X517" s="2">
        <v>211.5</v>
      </c>
      <c r="Y517" s="2">
        <v>378.91079999999999</v>
      </c>
      <c r="Z517" s="2">
        <v>11.430599214667781</v>
      </c>
      <c r="AA517" s="2">
        <v>11.430599214667781</v>
      </c>
      <c r="AB517" s="2">
        <f t="shared" si="14"/>
        <v>-0.12196694476084335</v>
      </c>
      <c r="AC517" s="2">
        <v>12.813267172854058</v>
      </c>
      <c r="AD517" s="2">
        <v>0.48502428888293192</v>
      </c>
    </row>
    <row r="518" spans="21:30" x14ac:dyDescent="0.2">
      <c r="U518" s="2" t="s">
        <v>128</v>
      </c>
      <c r="V518" s="7">
        <v>700</v>
      </c>
      <c r="W518" s="2" t="s">
        <v>107</v>
      </c>
      <c r="X518" s="2">
        <v>360.5</v>
      </c>
      <c r="Y518" s="2">
        <v>379.34125</v>
      </c>
      <c r="Z518" s="2">
        <v>13.518135449633279</v>
      </c>
      <c r="AA518" s="2">
        <v>13.518135449633279</v>
      </c>
      <c r="AB518" s="2">
        <f t="shared" si="14"/>
        <v>0.79446146238900983</v>
      </c>
      <c r="AC518" s="2">
        <v>12.477738840210412</v>
      </c>
      <c r="AD518" s="2">
        <v>0.33772735085237127</v>
      </c>
    </row>
    <row r="519" spans="21:30" x14ac:dyDescent="0.2">
      <c r="U519" s="2" t="s">
        <v>137</v>
      </c>
      <c r="V519" s="7">
        <v>800</v>
      </c>
      <c r="W519" s="2" t="s">
        <v>138</v>
      </c>
      <c r="X519" s="2">
        <v>177.5</v>
      </c>
      <c r="Y519" s="2">
        <v>379.83333333333337</v>
      </c>
      <c r="Z519" s="2">
        <v>11.836919358774598</v>
      </c>
      <c r="AA519" s="2">
        <v>11.836919358774598</v>
      </c>
      <c r="AB519" s="2">
        <f t="shared" si="14"/>
        <v>5.6407598502048906E-2</v>
      </c>
      <c r="AC519" s="2">
        <v>12.770108969751059</v>
      </c>
      <c r="AD519" s="2">
        <v>0.46607783772071532</v>
      </c>
    </row>
    <row r="520" spans="21:30" x14ac:dyDescent="0.2">
      <c r="U520" s="2" t="s">
        <v>137</v>
      </c>
      <c r="V520" s="7">
        <v>800</v>
      </c>
      <c r="W520" s="2" t="s">
        <v>138</v>
      </c>
      <c r="X520" s="2">
        <v>178.5</v>
      </c>
      <c r="Y520" s="2">
        <v>381.5</v>
      </c>
      <c r="Z520" s="2">
        <v>13.53626470006415</v>
      </c>
      <c r="AA520" s="2">
        <v>13.53626470006415</v>
      </c>
      <c r="AB520" s="2">
        <f t="shared" si="14"/>
        <v>0.802420203328162</v>
      </c>
      <c r="AC520" s="2">
        <v>12.897944957541281</v>
      </c>
      <c r="AD520" s="2">
        <v>0.52219783636062278</v>
      </c>
    </row>
    <row r="521" spans="21:30" x14ac:dyDescent="0.2">
      <c r="U521" s="2" t="s">
        <v>135</v>
      </c>
      <c r="V521" s="7">
        <v>1470</v>
      </c>
      <c r="W521" s="2" t="s">
        <v>107</v>
      </c>
      <c r="X521" s="2">
        <v>212.5</v>
      </c>
      <c r="Y521" s="2">
        <v>381.56999999999994</v>
      </c>
      <c r="Z521" s="2">
        <v>13.528626125615482</v>
      </c>
      <c r="AA521" s="2">
        <v>13.528626125615482</v>
      </c>
      <c r="AB521" s="2">
        <f t="shared" si="14"/>
        <v>0.79906686914519653</v>
      </c>
      <c r="AC521" s="2">
        <v>12.691033773727963</v>
      </c>
      <c r="AD521" s="2">
        <v>0.43136382666657624</v>
      </c>
    </row>
    <row r="522" spans="21:30" x14ac:dyDescent="0.2">
      <c r="U522" s="2" t="s">
        <v>125</v>
      </c>
      <c r="V522" s="7">
        <v>1470</v>
      </c>
      <c r="W522" s="2" t="s">
        <v>107</v>
      </c>
      <c r="X522" s="2">
        <v>286.5</v>
      </c>
      <c r="Y522" s="2">
        <v>381.95725000000004</v>
      </c>
      <c r="Z522" s="2">
        <v>12.069779153618891</v>
      </c>
      <c r="AA522" s="2">
        <v>12.069779153618891</v>
      </c>
      <c r="AB522" s="2">
        <f t="shared" si="14"/>
        <v>0.15863304843869308</v>
      </c>
      <c r="AC522" s="2">
        <v>12.656862099787563</v>
      </c>
      <c r="AD522" s="2">
        <v>0.41636246180674075</v>
      </c>
    </row>
    <row r="523" spans="21:30" x14ac:dyDescent="0.2">
      <c r="U523" s="2" t="s">
        <v>128</v>
      </c>
      <c r="V523" s="7">
        <v>700</v>
      </c>
      <c r="W523" s="2" t="s">
        <v>107</v>
      </c>
      <c r="X523" s="2">
        <v>364.5</v>
      </c>
      <c r="Y523" s="2">
        <v>382.23124999999999</v>
      </c>
      <c r="Z523" s="2">
        <v>12.483579530566695</v>
      </c>
      <c r="AA523" s="2">
        <v>12.483579530566695</v>
      </c>
      <c r="AB523" s="2">
        <f t="shared" si="14"/>
        <v>0.34029141391877982</v>
      </c>
      <c r="AC523" s="2">
        <v>12.533248423902489</v>
      </c>
      <c r="AD523" s="2">
        <v>0.36209605809319267</v>
      </c>
    </row>
    <row r="524" spans="21:30" x14ac:dyDescent="0.2">
      <c r="U524" s="2" t="s">
        <v>139</v>
      </c>
      <c r="V524" s="7">
        <v>951</v>
      </c>
      <c r="W524" s="2" t="s">
        <v>107</v>
      </c>
      <c r="X524" s="2">
        <v>65.75</v>
      </c>
      <c r="Y524" s="2">
        <v>382.28</v>
      </c>
      <c r="Z524" s="2">
        <v>11.666060989072601</v>
      </c>
      <c r="AA524" s="2">
        <v>11.666060989072601</v>
      </c>
      <c r="AB524" s="2">
        <f t="shared" si="14"/>
        <v>-1.8599225797127694E-2</v>
      </c>
      <c r="AC524" s="2">
        <v>12.034079790602258</v>
      </c>
      <c r="AD524" s="2">
        <v>0.14296102807439137</v>
      </c>
    </row>
    <row r="525" spans="21:30" x14ac:dyDescent="0.2">
      <c r="U525" s="2" t="s">
        <v>137</v>
      </c>
      <c r="V525" s="7">
        <v>800</v>
      </c>
      <c r="W525" s="2" t="s">
        <v>138</v>
      </c>
      <c r="X525" s="2">
        <v>179.5</v>
      </c>
      <c r="Y525" s="2">
        <v>383.16666666666669</v>
      </c>
      <c r="Z525" s="2">
        <v>12.918196320638788</v>
      </c>
      <c r="AA525" s="2">
        <v>12.918196320638788</v>
      </c>
      <c r="AB525" s="2">
        <f t="shared" si="14"/>
        <v>0.53108818476042874</v>
      </c>
      <c r="AC525" s="2">
        <v>11.735596213056535</v>
      </c>
      <c r="AD525" s="2">
        <v>1.1926737531819498E-2</v>
      </c>
    </row>
    <row r="526" spans="21:30" x14ac:dyDescent="0.2">
      <c r="U526" s="2" t="s">
        <v>125</v>
      </c>
      <c r="V526" s="7">
        <v>1470</v>
      </c>
      <c r="W526" s="2" t="s">
        <v>107</v>
      </c>
      <c r="X526" s="2">
        <v>288.5</v>
      </c>
      <c r="Y526" s="2">
        <v>383.63025000000005</v>
      </c>
      <c r="Z526" s="2">
        <v>11.032782959114316</v>
      </c>
      <c r="AA526" s="2">
        <v>11.032782959114316</v>
      </c>
      <c r="AB526" s="2">
        <f t="shared" si="14"/>
        <v>-0.29660828094881531</v>
      </c>
      <c r="AC526" s="2">
        <v>11.711300234097129</v>
      </c>
      <c r="AD526" s="2">
        <v>1.2608027686402679E-3</v>
      </c>
    </row>
    <row r="527" spans="21:30" x14ac:dyDescent="0.2">
      <c r="U527" s="2" t="s">
        <v>135</v>
      </c>
      <c r="V527" s="7">
        <v>1470</v>
      </c>
      <c r="W527" s="2" t="s">
        <v>107</v>
      </c>
      <c r="X527" s="2">
        <v>213.5</v>
      </c>
      <c r="Y527" s="2">
        <v>384.22919999999999</v>
      </c>
      <c r="Z527" s="2">
        <v>10.577361265890275</v>
      </c>
      <c r="AA527" s="2">
        <v>10.577361265890275</v>
      </c>
      <c r="AB527" s="2">
        <f t="shared" si="14"/>
        <v>-0.49653840427416895</v>
      </c>
      <c r="AC527" s="2">
        <v>11.797374288127795</v>
      </c>
      <c r="AD527" s="2">
        <v>3.9047312488102115E-2</v>
      </c>
    </row>
    <row r="528" spans="21:30" x14ac:dyDescent="0.2">
      <c r="U528" s="2" t="s">
        <v>128</v>
      </c>
      <c r="V528" s="7">
        <v>700</v>
      </c>
      <c r="W528" s="2" t="s">
        <v>107</v>
      </c>
      <c r="X528" s="2">
        <v>368</v>
      </c>
      <c r="Y528" s="2">
        <v>384.76</v>
      </c>
      <c r="Z528" s="2">
        <v>12.36209963576967</v>
      </c>
      <c r="AA528" s="2">
        <v>12.36209963576967</v>
      </c>
      <c r="AB528" s="2">
        <f t="shared" si="14"/>
        <v>0.28696174010288544</v>
      </c>
      <c r="AC528" s="2">
        <v>11.738608527013476</v>
      </c>
      <c r="AD528" s="2">
        <v>1.3249143358915916E-2</v>
      </c>
    </row>
    <row r="529" spans="21:30" x14ac:dyDescent="0.2">
      <c r="U529" s="2" t="s">
        <v>137</v>
      </c>
      <c r="V529" s="7">
        <v>800</v>
      </c>
      <c r="W529" s="2" t="s">
        <v>138</v>
      </c>
      <c r="X529" s="2">
        <v>180.5</v>
      </c>
      <c r="Y529" s="2">
        <v>384.83333333333337</v>
      </c>
      <c r="Z529" s="2">
        <v>12.096431259225916</v>
      </c>
      <c r="AA529" s="2">
        <v>12.096431259225916</v>
      </c>
      <c r="AB529" s="2">
        <f t="shared" si="14"/>
        <v>0.17033332280017799</v>
      </c>
      <c r="AC529" s="2">
        <v>12.031421236126553</v>
      </c>
      <c r="AD529" s="2">
        <v>0.14179392265955748</v>
      </c>
    </row>
    <row r="530" spans="21:30" x14ac:dyDescent="0.2">
      <c r="U530" s="2" t="s">
        <v>125</v>
      </c>
      <c r="V530" s="7">
        <v>1470</v>
      </c>
      <c r="W530" s="2" t="s">
        <v>107</v>
      </c>
      <c r="X530" s="2">
        <v>290.5</v>
      </c>
      <c r="Y530" s="2">
        <v>385.30325000000005</v>
      </c>
      <c r="Z530" s="2">
        <v>12.624367515067204</v>
      </c>
      <c r="AA530" s="2">
        <v>12.624367515067204</v>
      </c>
      <c r="AB530" s="2">
        <f t="shared" si="14"/>
        <v>0.40209733911450307</v>
      </c>
      <c r="AC530" s="2">
        <v>12.4140735860441</v>
      </c>
      <c r="AD530" s="2">
        <v>0.30977830427336084</v>
      </c>
    </row>
    <row r="531" spans="21:30" x14ac:dyDescent="0.2">
      <c r="U531" s="2" t="s">
        <v>137</v>
      </c>
      <c r="V531" s="7">
        <v>800</v>
      </c>
      <c r="W531" s="2" t="s">
        <v>138</v>
      </c>
      <c r="X531" s="2">
        <v>181.5</v>
      </c>
      <c r="Y531" s="2">
        <v>386.5</v>
      </c>
      <c r="Z531" s="2">
        <v>12.496846504679693</v>
      </c>
      <c r="AA531" s="2">
        <v>12.496846504679693</v>
      </c>
      <c r="AB531" s="2">
        <f t="shared" si="14"/>
        <v>0.34611561555438541</v>
      </c>
      <c r="AC531" s="2">
        <v>12.69084558256119</v>
      </c>
      <c r="AD531" s="2">
        <v>0.43128121074436265</v>
      </c>
    </row>
    <row r="532" spans="21:30" x14ac:dyDescent="0.2">
      <c r="U532" s="2" t="s">
        <v>128</v>
      </c>
      <c r="V532" s="7">
        <v>700</v>
      </c>
      <c r="W532" s="2" t="s">
        <v>107</v>
      </c>
      <c r="X532" s="2">
        <v>370.5</v>
      </c>
      <c r="Y532" s="2">
        <v>386.56625000000003</v>
      </c>
      <c r="Z532" s="2">
        <v>12.490623015478013</v>
      </c>
      <c r="AA532" s="2">
        <v>12.490623015478013</v>
      </c>
      <c r="AB532" s="2">
        <f t="shared" si="14"/>
        <v>0.34338350379484783</v>
      </c>
      <c r="AC532" s="2">
        <v>12.666854511868721</v>
      </c>
      <c r="AD532" s="2">
        <v>0.42074913071036857</v>
      </c>
    </row>
    <row r="533" spans="21:30" x14ac:dyDescent="0.2">
      <c r="U533" s="2" t="s">
        <v>125</v>
      </c>
      <c r="V533" s="7">
        <v>1470</v>
      </c>
      <c r="W533" s="2" t="s">
        <v>107</v>
      </c>
      <c r="X533" s="2">
        <v>292.5</v>
      </c>
      <c r="Y533" s="2">
        <v>386.97625000000005</v>
      </c>
      <c r="Z533" s="2">
        <v>13.745959618355119</v>
      </c>
      <c r="AA533" s="2">
        <v>13.745959618355119</v>
      </c>
      <c r="AB533" s="2">
        <f t="shared" si="14"/>
        <v>0.89447627245789807</v>
      </c>
      <c r="AC533" s="2">
        <v>12.623730328142502</v>
      </c>
      <c r="AD533" s="2">
        <v>0.40181761405455863</v>
      </c>
    </row>
    <row r="534" spans="21:30" x14ac:dyDescent="0.2">
      <c r="U534" s="2" t="s">
        <v>128</v>
      </c>
      <c r="V534" s="7">
        <v>700</v>
      </c>
      <c r="W534" s="2" t="s">
        <v>107</v>
      </c>
      <c r="X534" s="2">
        <v>372.5</v>
      </c>
      <c r="Y534" s="2">
        <v>388.01125000000002</v>
      </c>
      <c r="Z534" s="2">
        <v>11.976475905763575</v>
      </c>
      <c r="AA534" s="2">
        <v>11.976475905763575</v>
      </c>
      <c r="AB534" s="2">
        <f t="shared" si="14"/>
        <v>0.11767292263020934</v>
      </c>
      <c r="AC534" s="2">
        <v>12.52392276055275</v>
      </c>
      <c r="AD534" s="2">
        <v>0.35800209188265786</v>
      </c>
    </row>
    <row r="535" spans="21:30" x14ac:dyDescent="0.2">
      <c r="U535" s="2" t="s">
        <v>137</v>
      </c>
      <c r="V535" s="7">
        <v>800</v>
      </c>
      <c r="W535" s="2" t="s">
        <v>138</v>
      </c>
      <c r="X535" s="2">
        <v>182.5</v>
      </c>
      <c r="Y535" s="2">
        <v>388.16666666666669</v>
      </c>
      <c r="Z535" s="2">
        <v>12.408746596436112</v>
      </c>
      <c r="AA535" s="2">
        <v>12.408746596436112</v>
      </c>
      <c r="AB535" s="2">
        <f t="shared" si="14"/>
        <v>0.30743975583545335</v>
      </c>
      <c r="AC535" s="2">
        <v>12.571731889876677</v>
      </c>
      <c r="AD535" s="2">
        <v>0.37899029965586184</v>
      </c>
    </row>
    <row r="536" spans="21:30" x14ac:dyDescent="0.2">
      <c r="U536" s="2" t="s">
        <v>139</v>
      </c>
      <c r="V536" s="7">
        <v>951</v>
      </c>
      <c r="W536" s="2" t="s">
        <v>107</v>
      </c>
      <c r="X536" s="2">
        <v>67</v>
      </c>
      <c r="Y536" s="2">
        <v>388.17500000000007</v>
      </c>
      <c r="Z536" s="2">
        <v>11.997808666730938</v>
      </c>
      <c r="AA536" s="2">
        <v>11.997808666730938</v>
      </c>
      <c r="AB536" s="2">
        <f t="shared" si="14"/>
        <v>0.12703800469488247</v>
      </c>
      <c r="AC536" s="2">
        <v>12.622892171342301</v>
      </c>
      <c r="AD536" s="2">
        <v>0.40144966321927011</v>
      </c>
    </row>
    <row r="537" spans="21:30" x14ac:dyDescent="0.2">
      <c r="U537" s="2" t="s">
        <v>125</v>
      </c>
      <c r="V537" s="7">
        <v>1470</v>
      </c>
      <c r="W537" s="2" t="s">
        <v>107</v>
      </c>
      <c r="X537" s="2">
        <v>294.5</v>
      </c>
      <c r="Y537" s="2">
        <v>388.64925000000005</v>
      </c>
      <c r="Z537" s="2">
        <v>12.729668662097643</v>
      </c>
      <c r="AA537" s="2">
        <v>12.729668662097643</v>
      </c>
      <c r="AB537" s="2">
        <f t="shared" si="14"/>
        <v>0.44832454266086508</v>
      </c>
      <c r="AC537" s="2">
        <v>12.550647371259419</v>
      </c>
      <c r="AD537" s="2">
        <v>0.36973419598288526</v>
      </c>
    </row>
    <row r="538" spans="21:30" x14ac:dyDescent="0.2">
      <c r="U538" s="2" t="s">
        <v>128</v>
      </c>
      <c r="V538" s="7">
        <v>700</v>
      </c>
      <c r="W538" s="2" t="s">
        <v>107</v>
      </c>
      <c r="X538" s="2">
        <v>374.5</v>
      </c>
      <c r="Y538" s="2">
        <v>389.45625000000001</v>
      </c>
      <c r="Z538" s="2">
        <v>14.001761025683226</v>
      </c>
      <c r="AA538" s="2">
        <v>14.001761025683226</v>
      </c>
      <c r="AB538" s="2">
        <f t="shared" si="14"/>
        <v>1.0067730902749368</v>
      </c>
      <c r="AC538" s="2">
        <v>12.696631893087639</v>
      </c>
      <c r="AD538" s="2">
        <v>0.43382140106547418</v>
      </c>
    </row>
    <row r="539" spans="21:30" x14ac:dyDescent="0.2">
      <c r="U539" s="2" t="s">
        <v>135</v>
      </c>
      <c r="V539" s="7">
        <v>1470</v>
      </c>
      <c r="W539" s="2" t="s">
        <v>107</v>
      </c>
      <c r="X539" s="2">
        <v>215.5</v>
      </c>
      <c r="Y539" s="2">
        <v>389.54759999999999</v>
      </c>
      <c r="Z539" s="2">
        <v>11.615251905349165</v>
      </c>
      <c r="AA539" s="2">
        <v>11.615251905349165</v>
      </c>
      <c r="AB539" s="2">
        <f t="shared" si="14"/>
        <v>-4.0904413551715813E-2</v>
      </c>
      <c r="AC539" s="2">
        <v>13.16029312520234</v>
      </c>
      <c r="AD539" s="2">
        <v>0.63736868196382801</v>
      </c>
    </row>
    <row r="540" spans="21:30" x14ac:dyDescent="0.2">
      <c r="U540" s="2" t="s">
        <v>128</v>
      </c>
      <c r="V540" s="7">
        <v>700</v>
      </c>
      <c r="W540" s="2" t="s">
        <v>107</v>
      </c>
      <c r="X540" s="2">
        <v>375</v>
      </c>
      <c r="Y540" s="2">
        <v>389.8175</v>
      </c>
      <c r="Z540" s="2">
        <v>13.138669205577223</v>
      </c>
      <c r="AA540" s="2">
        <v>13.138669205577223</v>
      </c>
      <c r="AB540" s="2">
        <f t="shared" si="14"/>
        <v>0.62787578124840149</v>
      </c>
      <c r="AC540" s="2">
        <v>12.911075081773257</v>
      </c>
      <c r="AD540" s="2">
        <v>0.52796196089845981</v>
      </c>
    </row>
    <row r="541" spans="21:30" x14ac:dyDescent="0.2">
      <c r="U541" s="2" t="s">
        <v>137</v>
      </c>
      <c r="V541" s="7">
        <v>800</v>
      </c>
      <c r="W541" s="2" t="s">
        <v>138</v>
      </c>
      <c r="X541" s="2">
        <v>183.5</v>
      </c>
      <c r="Y541" s="2">
        <v>389.83333333333337</v>
      </c>
      <c r="Z541" s="2">
        <v>14.316114827304453</v>
      </c>
      <c r="AA541" s="2">
        <v>14.316114827304453</v>
      </c>
      <c r="AB541" s="2">
        <f t="shared" si="14"/>
        <v>1.1447744091866552</v>
      </c>
      <c r="AC541" s="2">
        <v>12.796956316590924</v>
      </c>
      <c r="AD541" s="2">
        <v>0.47786382298341579</v>
      </c>
    </row>
    <row r="542" spans="21:30" x14ac:dyDescent="0.2">
      <c r="U542" s="2" t="s">
        <v>133</v>
      </c>
      <c r="V542" s="7">
        <v>1035</v>
      </c>
      <c r="W542" s="2" t="s">
        <v>107</v>
      </c>
      <c r="X542" s="2">
        <v>416.75</v>
      </c>
      <c r="Y542" s="2">
        <v>390.20045000000027</v>
      </c>
      <c r="Z542" s="2">
        <v>11.483578444952213</v>
      </c>
      <c r="AA542" s="2">
        <v>11.483578444952213</v>
      </c>
      <c r="AB542" s="2">
        <f t="shared" si="14"/>
        <v>-9.8709062665977676E-2</v>
      </c>
      <c r="AC542" s="2">
        <v>13.098103384476437</v>
      </c>
      <c r="AD542" s="2">
        <v>0.61006738578515574</v>
      </c>
    </row>
    <row r="543" spans="21:30" x14ac:dyDescent="0.2">
      <c r="U543" s="2" t="s">
        <v>132</v>
      </c>
      <c r="V543" s="7">
        <v>765</v>
      </c>
      <c r="W543" s="2" t="s">
        <v>107</v>
      </c>
      <c r="X543" s="2">
        <v>586</v>
      </c>
      <c r="Y543" s="2">
        <v>390.27319999999997</v>
      </c>
      <c r="Z543" s="2">
        <v>13.431167199771558</v>
      </c>
      <c r="AA543" s="2">
        <v>13.431167199771558</v>
      </c>
      <c r="AB543" s="2">
        <f t="shared" si="14"/>
        <v>0.75628240069971397</v>
      </c>
      <c r="AC543" s="2">
        <v>12.924332708023115</v>
      </c>
      <c r="AD543" s="2">
        <v>0.53378205882214758</v>
      </c>
    </row>
    <row r="544" spans="21:30" x14ac:dyDescent="0.2">
      <c r="U544" s="2" t="s">
        <v>125</v>
      </c>
      <c r="V544" s="7">
        <v>1470</v>
      </c>
      <c r="W544" s="2" t="s">
        <v>107</v>
      </c>
      <c r="X544" s="2">
        <v>296.5</v>
      </c>
      <c r="Y544" s="2">
        <v>390.32225000000005</v>
      </c>
      <c r="Z544" s="2">
        <v>13.120987244776732</v>
      </c>
      <c r="AA544" s="2">
        <v>13.120987244776732</v>
      </c>
      <c r="AB544" s="2">
        <f t="shared" si="14"/>
        <v>0.62011340045698571</v>
      </c>
      <c r="AC544" s="2">
        <v>12.261913908755886</v>
      </c>
      <c r="AD544" s="2">
        <v>0.24298020594383463</v>
      </c>
    </row>
    <row r="545" spans="21:30" x14ac:dyDescent="0.2">
      <c r="U545" s="2" t="s">
        <v>128</v>
      </c>
      <c r="V545" s="7">
        <v>700</v>
      </c>
      <c r="W545" s="2" t="s">
        <v>107</v>
      </c>
      <c r="X545" s="2">
        <v>376.5</v>
      </c>
      <c r="Y545" s="2">
        <v>390.90125</v>
      </c>
      <c r="Z545" s="2">
        <v>12.269815823310623</v>
      </c>
      <c r="AA545" s="2">
        <v>12.269815823310623</v>
      </c>
      <c r="AB545" s="2">
        <f t="shared" si="14"/>
        <v>0.24644914643336335</v>
      </c>
      <c r="AC545" s="2">
        <v>12.494910431356542</v>
      </c>
      <c r="AD545" s="2">
        <v>0.34526567936552244</v>
      </c>
    </row>
    <row r="546" spans="21:30" x14ac:dyDescent="0.2">
      <c r="U546" s="2" t="s">
        <v>135</v>
      </c>
      <c r="V546" s="7">
        <v>1470</v>
      </c>
      <c r="W546" s="2" t="s">
        <v>107</v>
      </c>
      <c r="X546" s="2">
        <v>216.5</v>
      </c>
      <c r="Y546" s="2">
        <v>392.20679999999993</v>
      </c>
      <c r="Z546" s="2">
        <v>11.004020830968301</v>
      </c>
      <c r="AA546" s="2">
        <v>11.004020830968301</v>
      </c>
      <c r="AB546" s="2">
        <f t="shared" si="14"/>
        <v>-0.30923485520491578</v>
      </c>
      <c r="AC546" s="2">
        <v>11.822630316423915</v>
      </c>
      <c r="AD546" s="2">
        <v>5.0134708910098524E-2</v>
      </c>
    </row>
    <row r="547" spans="21:30" x14ac:dyDescent="0.2">
      <c r="U547" s="2" t="s">
        <v>128</v>
      </c>
      <c r="V547" s="7">
        <v>700</v>
      </c>
      <c r="W547" s="2" t="s">
        <v>107</v>
      </c>
      <c r="X547" s="2">
        <v>378.5</v>
      </c>
      <c r="Y547" s="2">
        <v>392.34625</v>
      </c>
      <c r="Z547" s="2">
        <v>12.648561057955497</v>
      </c>
      <c r="AA547" s="2">
        <v>12.648561057955497</v>
      </c>
      <c r="AB547" s="2">
        <f t="shared" si="14"/>
        <v>0.41271830444246405</v>
      </c>
      <c r="AC547" s="2">
        <v>11.745615955551873</v>
      </c>
      <c r="AD547" s="2">
        <v>1.6325404487272266E-2</v>
      </c>
    </row>
    <row r="548" spans="21:30" x14ac:dyDescent="0.2">
      <c r="U548" s="2" t="s">
        <v>135</v>
      </c>
      <c r="V548" s="7">
        <v>1470</v>
      </c>
      <c r="W548" s="2" t="s">
        <v>107</v>
      </c>
      <c r="X548" s="2">
        <v>217</v>
      </c>
      <c r="Y548" s="2">
        <v>393.53639999999996</v>
      </c>
      <c r="Z548" s="2">
        <v>10.069766625108425</v>
      </c>
      <c r="AA548" s="2">
        <v>10.069766625108425</v>
      </c>
      <c r="AB548" s="2">
        <f t="shared" si="14"/>
        <v>-0.71937245157740115</v>
      </c>
      <c r="AC548" s="2">
        <v>11.692620260573808</v>
      </c>
      <c r="AD548" s="2">
        <v>-6.9397056080982011E-3</v>
      </c>
    </row>
    <row r="549" spans="21:30" x14ac:dyDescent="0.2">
      <c r="U549" s="2" t="s">
        <v>128</v>
      </c>
      <c r="V549" s="7">
        <v>700</v>
      </c>
      <c r="W549" s="2" t="s">
        <v>107</v>
      </c>
      <c r="X549" s="2">
        <v>380.5</v>
      </c>
      <c r="Y549" s="2">
        <v>393.79124999999999</v>
      </c>
      <c r="Z549" s="2">
        <v>12.735915440416528</v>
      </c>
      <c r="AA549" s="2">
        <v>12.735915440416528</v>
      </c>
      <c r="AB549" s="2">
        <f t="shared" si="14"/>
        <v>0.45106687834285619</v>
      </c>
      <c r="AC549" s="2">
        <v>11.811610107918071</v>
      </c>
      <c r="AD549" s="2">
        <v>4.5296837376033849E-2</v>
      </c>
    </row>
    <row r="550" spans="21:30" x14ac:dyDescent="0.2">
      <c r="U550" s="2" t="s">
        <v>132</v>
      </c>
      <c r="V550" s="7">
        <v>765</v>
      </c>
      <c r="W550" s="2" t="s">
        <v>107</v>
      </c>
      <c r="X550" s="2">
        <v>590</v>
      </c>
      <c r="Y550" s="2">
        <v>394.89799999999991</v>
      </c>
      <c r="Z550" s="2">
        <v>12.004837348420292</v>
      </c>
      <c r="AA550" s="2">
        <v>12.004837348420292</v>
      </c>
      <c r="AB550" s="2">
        <f t="shared" si="14"/>
        <v>0.13012359595650835</v>
      </c>
      <c r="AC550" s="2">
        <v>11.893586465540869</v>
      </c>
      <c r="AD550" s="2">
        <v>8.128445837244147E-2</v>
      </c>
    </row>
    <row r="551" spans="21:30" x14ac:dyDescent="0.2">
      <c r="U551" s="2" t="s">
        <v>128</v>
      </c>
      <c r="V551" s="7">
        <v>700</v>
      </c>
      <c r="W551" s="2" t="s">
        <v>107</v>
      </c>
      <c r="X551" s="2">
        <v>384</v>
      </c>
      <c r="Y551" s="2">
        <v>396.32</v>
      </c>
      <c r="Z551" s="2">
        <v>11.59897006768961</v>
      </c>
      <c r="AA551" s="2">
        <v>11.59897006768961</v>
      </c>
      <c r="AB551" s="2">
        <f t="shared" si="14"/>
        <v>-4.8052140284260858E-2</v>
      </c>
      <c r="AC551" s="2">
        <v>12.509885172995897</v>
      </c>
      <c r="AD551" s="2">
        <v>0.35183959094519945</v>
      </c>
    </row>
    <row r="552" spans="21:30" x14ac:dyDescent="0.2">
      <c r="U552" s="2" t="s">
        <v>137</v>
      </c>
      <c r="V552" s="7">
        <v>800</v>
      </c>
      <c r="W552" s="2" t="s">
        <v>138</v>
      </c>
      <c r="X552" s="2">
        <v>187.5</v>
      </c>
      <c r="Y552" s="2">
        <v>396.5</v>
      </c>
      <c r="Z552" s="2">
        <v>13.0584428460695</v>
      </c>
      <c r="AA552" s="2">
        <v>13.0584428460695</v>
      </c>
      <c r="AB552" s="2">
        <f t="shared" si="14"/>
        <v>0.59265640942451103</v>
      </c>
      <c r="AC552" s="2">
        <v>12.167254294029366</v>
      </c>
      <c r="AD552" s="2">
        <v>0.20142463507889197</v>
      </c>
    </row>
    <row r="553" spans="21:30" x14ac:dyDescent="0.2">
      <c r="U553" s="2" t="s">
        <v>128</v>
      </c>
      <c r="V553" s="7">
        <v>700</v>
      </c>
      <c r="W553" s="2" t="s">
        <v>107</v>
      </c>
      <c r="X553" s="2">
        <v>384.5</v>
      </c>
      <c r="Y553" s="2">
        <v>396.68125000000003</v>
      </c>
      <c r="Z553" s="2">
        <v>13.151260162383558</v>
      </c>
      <c r="AA553" s="2">
        <v>13.151260162383558</v>
      </c>
      <c r="AB553" s="2">
        <f t="shared" si="14"/>
        <v>0.63340321128638255</v>
      </c>
      <c r="AC553" s="2">
        <v>12.257465905904924</v>
      </c>
      <c r="AD553" s="2">
        <v>0.24102753269226174</v>
      </c>
    </row>
    <row r="554" spans="21:30" x14ac:dyDescent="0.2">
      <c r="U554" s="2" t="s">
        <v>135</v>
      </c>
      <c r="V554" s="7">
        <v>1470</v>
      </c>
      <c r="W554" s="2" t="s">
        <v>107</v>
      </c>
      <c r="X554" s="2">
        <v>218.5</v>
      </c>
      <c r="Y554" s="2">
        <v>397.52519999999993</v>
      </c>
      <c r="Z554" s="2">
        <v>11.022761045583868</v>
      </c>
      <c r="AA554" s="2">
        <v>11.022761045583868</v>
      </c>
      <c r="AB554" s="2">
        <f t="shared" si="14"/>
        <v>-0.30100790098868124</v>
      </c>
      <c r="AC554" s="2">
        <v>12.286294130430576</v>
      </c>
      <c r="AD554" s="2">
        <v>0.25368312325902309</v>
      </c>
    </row>
    <row r="555" spans="21:30" x14ac:dyDescent="0.2">
      <c r="U555" s="2" t="s">
        <v>139</v>
      </c>
      <c r="V555" s="7">
        <v>951</v>
      </c>
      <c r="W555" s="2" t="s">
        <v>107</v>
      </c>
      <c r="X555" s="2">
        <v>69</v>
      </c>
      <c r="Y555" s="2">
        <v>397.60699999999997</v>
      </c>
      <c r="Z555" s="2">
        <v>12.455895407798083</v>
      </c>
      <c r="AA555" s="2">
        <v>12.455895407798083</v>
      </c>
      <c r="AB555" s="2">
        <f t="shared" si="14"/>
        <v>0.32813808402335898</v>
      </c>
      <c r="AC555" s="2">
        <v>11.796846186362144</v>
      </c>
      <c r="AD555" s="2">
        <v>3.8815475812981504E-2</v>
      </c>
    </row>
    <row r="556" spans="21:30" x14ac:dyDescent="0.2">
      <c r="U556" s="2" t="s">
        <v>128</v>
      </c>
      <c r="V556" s="7">
        <v>700</v>
      </c>
      <c r="W556" s="2" t="s">
        <v>107</v>
      </c>
      <c r="X556" s="2">
        <v>386.5</v>
      </c>
      <c r="Y556" s="2">
        <v>398.12625000000003</v>
      </c>
      <c r="Z556" s="2">
        <v>11.743111190317876</v>
      </c>
      <c r="AA556" s="2">
        <v>11.743111190317876</v>
      </c>
      <c r="AB556" s="2">
        <f t="shared" si="14"/>
        <v>1.522581254954769E-2</v>
      </c>
      <c r="AC556" s="2">
        <v>11.872748353048452</v>
      </c>
      <c r="AD556" s="2">
        <v>7.2136526988271221E-2</v>
      </c>
    </row>
    <row r="557" spans="21:30" x14ac:dyDescent="0.2">
      <c r="U557" s="2" t="s">
        <v>133</v>
      </c>
      <c r="V557" s="7">
        <v>1035</v>
      </c>
      <c r="W557" s="2" t="s">
        <v>107</v>
      </c>
      <c r="X557" s="2">
        <v>418.25</v>
      </c>
      <c r="Y557" s="2">
        <v>398.3085500000002</v>
      </c>
      <c r="Z557" s="2">
        <v>10.611203125727338</v>
      </c>
      <c r="AA557" s="2">
        <v>10.611203125727338</v>
      </c>
      <c r="AB557" s="2">
        <f t="shared" si="14"/>
        <v>-0.48168182780569868</v>
      </c>
      <c r="AC557" s="2">
        <v>11.981903587206878</v>
      </c>
      <c r="AD557" s="2">
        <v>0.12005567478381973</v>
      </c>
    </row>
    <row r="558" spans="21:30" x14ac:dyDescent="0.2">
      <c r="U558" s="2" t="s">
        <v>132</v>
      </c>
      <c r="V558" s="7">
        <v>765</v>
      </c>
      <c r="W558" s="2" t="s">
        <v>107</v>
      </c>
      <c r="X558" s="2">
        <v>594</v>
      </c>
      <c r="Y558" s="2">
        <v>399.52279999999996</v>
      </c>
      <c r="Z558" s="2">
        <v>13.530770995815095</v>
      </c>
      <c r="AA558" s="2">
        <v>13.530770995815095</v>
      </c>
      <c r="AB558" s="2">
        <f t="shared" si="14"/>
        <v>0.8000084671628267</v>
      </c>
      <c r="AC558" s="2">
        <v>12.10807845229199</v>
      </c>
      <c r="AD558" s="2">
        <v>0.17544644055618352</v>
      </c>
    </row>
    <row r="559" spans="21:30" x14ac:dyDescent="0.2">
      <c r="U559" s="2" t="s">
        <v>137</v>
      </c>
      <c r="V559" s="7">
        <v>800</v>
      </c>
      <c r="W559" s="2" t="s">
        <v>138</v>
      </c>
      <c r="X559" s="2">
        <v>189.5</v>
      </c>
      <c r="Y559" s="2">
        <v>399.83333333333337</v>
      </c>
      <c r="Z559" s="2">
        <v>11.568537216376004</v>
      </c>
      <c r="AA559" s="2">
        <v>11.568537216376004</v>
      </c>
      <c r="AB559" s="2">
        <f t="shared" si="14"/>
        <v>-6.1412162010933358E-2</v>
      </c>
      <c r="AC559" s="2">
        <v>11.93212297234324</v>
      </c>
      <c r="AD559" s="2">
        <v>9.8201984858683034E-2</v>
      </c>
    </row>
    <row r="560" spans="21:30" x14ac:dyDescent="0.2">
      <c r="U560" s="2" t="s">
        <v>132</v>
      </c>
      <c r="V560" s="7">
        <v>765</v>
      </c>
      <c r="W560" s="2" t="s">
        <v>107</v>
      </c>
      <c r="X560" s="2">
        <v>595</v>
      </c>
      <c r="Y560" s="2">
        <v>400.67899999999997</v>
      </c>
      <c r="Z560" s="2">
        <v>13.086769733223639</v>
      </c>
      <c r="AA560" s="2">
        <v>13.086769733223639</v>
      </c>
      <c r="AB560" s="2">
        <f t="shared" si="14"/>
        <v>0.60509191288517794</v>
      </c>
      <c r="AC560" s="2">
        <v>12.082604434959601</v>
      </c>
      <c r="AD560" s="2">
        <v>0.16426334694726474</v>
      </c>
    </row>
    <row r="561" spans="21:30" x14ac:dyDescent="0.2">
      <c r="U561" s="2" t="s">
        <v>128</v>
      </c>
      <c r="V561" s="7">
        <v>700</v>
      </c>
      <c r="W561" s="2" t="s">
        <v>107</v>
      </c>
      <c r="X561" s="2">
        <v>390.5</v>
      </c>
      <c r="Y561" s="2">
        <v>401.01625000000001</v>
      </c>
      <c r="Z561" s="2">
        <v>10.863333790574126</v>
      </c>
      <c r="AA561" s="2">
        <v>10.863333790574126</v>
      </c>
      <c r="AB561" s="2">
        <f t="shared" si="14"/>
        <v>-0.37099646593795832</v>
      </c>
      <c r="AC561" s="2">
        <v>11.605429884122094</v>
      </c>
      <c r="AD561" s="2">
        <v>-4.5216280870400638E-2</v>
      </c>
    </row>
    <row r="562" spans="21:30" x14ac:dyDescent="0.2">
      <c r="U562" s="2" t="s">
        <v>125</v>
      </c>
      <c r="V562" s="7">
        <v>1470</v>
      </c>
      <c r="W562" s="2" t="s">
        <v>107</v>
      </c>
      <c r="X562" s="2">
        <v>309.5</v>
      </c>
      <c r="Y562" s="2">
        <v>401.19675000000001</v>
      </c>
      <c r="Z562" s="2">
        <v>11.363610438809141</v>
      </c>
      <c r="AA562" s="2">
        <v>11.363610438809141</v>
      </c>
      <c r="AB562" s="2">
        <f t="shared" si="14"/>
        <v>-0.15137501736278658</v>
      </c>
      <c r="AC562" s="2">
        <v>11.668681648762682</v>
      </c>
      <c r="AD562" s="2">
        <v>-1.7448756193182646E-2</v>
      </c>
    </row>
    <row r="563" spans="21:30" x14ac:dyDescent="0.2">
      <c r="U563" s="2" t="s">
        <v>128</v>
      </c>
      <c r="V563" s="7">
        <v>700</v>
      </c>
      <c r="W563" s="2" t="s">
        <v>107</v>
      </c>
      <c r="X563" s="2">
        <v>391</v>
      </c>
      <c r="Y563" s="2">
        <v>401.3775</v>
      </c>
      <c r="Z563" s="2">
        <v>11.144898241627569</v>
      </c>
      <c r="AA563" s="2">
        <v>11.144898241627569</v>
      </c>
      <c r="AB563" s="2">
        <f t="shared" si="14"/>
        <v>-0.24738967192549666</v>
      </c>
      <c r="AC563" s="2">
        <v>11.687378178982637</v>
      </c>
      <c r="AD563" s="2">
        <v>-9.2409794266217204E-3</v>
      </c>
    </row>
    <row r="564" spans="21:30" x14ac:dyDescent="0.2">
      <c r="U564" s="2" t="s">
        <v>128</v>
      </c>
      <c r="V564" s="7">
        <v>700</v>
      </c>
      <c r="W564" s="2" t="s">
        <v>107</v>
      </c>
      <c r="X564" s="2">
        <v>392.5</v>
      </c>
      <c r="Y564" s="2">
        <v>402.46125000000001</v>
      </c>
      <c r="Z564" s="2">
        <v>11.884796039578937</v>
      </c>
      <c r="AA564" s="2">
        <v>11.884796039578937</v>
      </c>
      <c r="AB564" s="2">
        <f t="shared" si="14"/>
        <v>7.7425461375153937E-2</v>
      </c>
      <c r="AC564" s="2">
        <v>11.944946245186191</v>
      </c>
      <c r="AD564" s="2">
        <v>0.10383140163673854</v>
      </c>
    </row>
    <row r="565" spans="21:30" x14ac:dyDescent="0.2">
      <c r="U565" s="2" t="s">
        <v>125</v>
      </c>
      <c r="V565" s="7">
        <v>1470</v>
      </c>
      <c r="W565" s="2" t="s">
        <v>107</v>
      </c>
      <c r="X565" s="2">
        <v>311.5</v>
      </c>
      <c r="Y565" s="2">
        <v>402.86975000000001</v>
      </c>
      <c r="Z565" s="2">
        <v>13.180252384323415</v>
      </c>
      <c r="AA565" s="2">
        <v>13.180252384323415</v>
      </c>
      <c r="AB565" s="2">
        <f t="shared" si="14"/>
        <v>0.6461307967179799</v>
      </c>
      <c r="AC565" s="2">
        <v>12.411344583661331</v>
      </c>
      <c r="AD565" s="2">
        <v>0.30858027222732431</v>
      </c>
    </row>
    <row r="566" spans="21:30" x14ac:dyDescent="0.2">
      <c r="U566" s="2" t="s">
        <v>132</v>
      </c>
      <c r="V566" s="7">
        <v>765</v>
      </c>
      <c r="W566" s="2" t="s">
        <v>107</v>
      </c>
      <c r="X566" s="2">
        <v>598</v>
      </c>
      <c r="Y566" s="2">
        <v>404.1475999999999</v>
      </c>
      <c r="Z566" s="2">
        <v>12.151174121591886</v>
      </c>
      <c r="AA566" s="2">
        <v>12.151174121591886</v>
      </c>
      <c r="AB566" s="2">
        <f t="shared" si="14"/>
        <v>0.19436543937883854</v>
      </c>
      <c r="AC566" s="2">
        <v>12.411923432532319</v>
      </c>
      <c r="AD566" s="2">
        <v>0.30883438688168852</v>
      </c>
    </row>
    <row r="567" spans="21:30" x14ac:dyDescent="0.2">
      <c r="U567" s="2" t="s">
        <v>128</v>
      </c>
      <c r="V567" s="7">
        <v>700</v>
      </c>
      <c r="W567" s="2" t="s">
        <v>107</v>
      </c>
      <c r="X567" s="2">
        <v>396.5</v>
      </c>
      <c r="Y567" s="2">
        <v>405.35124999999999</v>
      </c>
      <c r="Z567" s="2">
        <v>13.695602131184847</v>
      </c>
      <c r="AA567" s="2">
        <v>13.695602131184847</v>
      </c>
      <c r="AB567" s="2">
        <f t="shared" si="14"/>
        <v>0.87236933559014851</v>
      </c>
      <c r="AC567" s="2">
        <v>12.435763404464808</v>
      </c>
      <c r="AD567" s="2">
        <v>0.31930013456005124</v>
      </c>
    </row>
    <row r="568" spans="21:30" x14ac:dyDescent="0.2">
      <c r="U568" s="2" t="s">
        <v>137</v>
      </c>
      <c r="V568" s="7">
        <v>800</v>
      </c>
      <c r="W568" s="2" t="s">
        <v>138</v>
      </c>
      <c r="X568" s="2">
        <v>193.5</v>
      </c>
      <c r="Y568" s="2">
        <v>406.5</v>
      </c>
      <c r="Z568" s="2">
        <v>11.147792485982503</v>
      </c>
      <c r="AA568" s="2">
        <v>11.147792485982503</v>
      </c>
      <c r="AB568" s="2">
        <f t="shared" si="14"/>
        <v>-0.24611909865368098</v>
      </c>
      <c r="AC568" s="2">
        <v>11.848335152068495</v>
      </c>
      <c r="AD568" s="2">
        <v>6.1419131758070122E-2</v>
      </c>
    </row>
    <row r="569" spans="21:30" x14ac:dyDescent="0.2">
      <c r="U569" s="2" t="s">
        <v>125</v>
      </c>
      <c r="V569" s="7">
        <v>1470</v>
      </c>
      <c r="W569" s="2" t="s">
        <v>107</v>
      </c>
      <c r="X569" s="2">
        <v>316.5</v>
      </c>
      <c r="Y569" s="2">
        <v>407.05225000000002</v>
      </c>
      <c r="Z569" s="2">
        <v>12.003995899241389</v>
      </c>
      <c r="AA569" s="2">
        <v>12.003995899241389</v>
      </c>
      <c r="AB569" s="2">
        <f t="shared" si="14"/>
        <v>0.12975419976697022</v>
      </c>
      <c r="AC569" s="2">
        <v>11.611964272859563</v>
      </c>
      <c r="AD569" s="2">
        <v>-4.2347684214651515E-2</v>
      </c>
    </row>
    <row r="570" spans="21:30" x14ac:dyDescent="0.2">
      <c r="U570" s="2" t="s">
        <v>125</v>
      </c>
      <c r="V570" s="7">
        <v>1470</v>
      </c>
      <c r="W570" s="2" t="s">
        <v>107</v>
      </c>
      <c r="X570" s="2">
        <v>317</v>
      </c>
      <c r="Y570" s="2">
        <v>407.47050000000002</v>
      </c>
      <c r="Z570" s="2">
        <v>10.243111122341844</v>
      </c>
      <c r="AA570" s="2">
        <v>10.243111122341844</v>
      </c>
      <c r="AB570" s="2">
        <f t="shared" si="14"/>
        <v>-0.64327421729193013</v>
      </c>
      <c r="AC570" s="2">
        <v>11.514718260300734</v>
      </c>
      <c r="AD570" s="2">
        <v>-8.5038683727977293E-2</v>
      </c>
    </row>
    <row r="571" spans="21:30" x14ac:dyDescent="0.2">
      <c r="U571" s="2" t="s">
        <v>128</v>
      </c>
      <c r="V571" s="7">
        <v>700</v>
      </c>
      <c r="W571" s="2" t="s">
        <v>107</v>
      </c>
      <c r="X571" s="2">
        <v>399.5</v>
      </c>
      <c r="Y571" s="2">
        <v>407.51875000000001</v>
      </c>
      <c r="Z571" s="2">
        <v>10.969319725547232</v>
      </c>
      <c r="AA571" s="2">
        <v>10.969319725547232</v>
      </c>
      <c r="AB571" s="2">
        <f t="shared" si="14"/>
        <v>-0.3244686404847652</v>
      </c>
      <c r="AC571" s="2">
        <v>11.859752731050033</v>
      </c>
      <c r="AD571" s="2">
        <v>6.6431448930964976E-2</v>
      </c>
    </row>
    <row r="572" spans="21:30" x14ac:dyDescent="0.2">
      <c r="U572" s="2" t="s">
        <v>135</v>
      </c>
      <c r="V572" s="7">
        <v>1470</v>
      </c>
      <c r="W572" s="2" t="s">
        <v>107</v>
      </c>
      <c r="X572" s="2">
        <v>222.5</v>
      </c>
      <c r="Y572" s="2">
        <v>408.16199999999992</v>
      </c>
      <c r="Z572" s="2">
        <v>13.209372068390703</v>
      </c>
      <c r="AA572" s="2">
        <v>13.209372068390703</v>
      </c>
      <c r="AB572" s="2">
        <f t="shared" si="14"/>
        <v>0.65891433802351873</v>
      </c>
      <c r="AC572" s="2">
        <v>11.727041395175119</v>
      </c>
      <c r="AD572" s="2">
        <v>8.1711724818775977E-3</v>
      </c>
    </row>
    <row r="573" spans="21:30" x14ac:dyDescent="0.2">
      <c r="U573" s="2" t="s">
        <v>137</v>
      </c>
      <c r="V573" s="7">
        <v>800</v>
      </c>
      <c r="W573" s="2" t="s">
        <v>138</v>
      </c>
      <c r="X573" s="2">
        <v>194.5</v>
      </c>
      <c r="Y573" s="2">
        <v>408.16666666666669</v>
      </c>
      <c r="Z573" s="2">
        <v>12.87296483972901</v>
      </c>
      <c r="AA573" s="2">
        <v>12.87296483972901</v>
      </c>
      <c r="AB573" s="2">
        <f t="shared" si="14"/>
        <v>0.5112315646410357</v>
      </c>
      <c r="AC573" s="2">
        <v>11.810386068124293</v>
      </c>
      <c r="AD573" s="2">
        <v>4.475948390656459E-2</v>
      </c>
    </row>
    <row r="574" spans="21:30" x14ac:dyDescent="0.2">
      <c r="U574" s="2" t="s">
        <v>137</v>
      </c>
      <c r="V574" s="7">
        <v>800</v>
      </c>
      <c r="W574" s="2" t="s">
        <v>138</v>
      </c>
      <c r="X574" s="2">
        <v>195.5</v>
      </c>
      <c r="Y574" s="2">
        <v>409.83333333333337</v>
      </c>
      <c r="Z574" s="2">
        <v>11.340439219866818</v>
      </c>
      <c r="AA574" s="2">
        <v>11.340439219866818</v>
      </c>
      <c r="AB574" s="2">
        <f t="shared" si="14"/>
        <v>-0.16154718247846667</v>
      </c>
      <c r="AC574" s="2">
        <v>12.001617353484145</v>
      </c>
      <c r="AD574" s="2">
        <v>0.12871001817953953</v>
      </c>
    </row>
    <row r="575" spans="21:30" x14ac:dyDescent="0.2">
      <c r="U575" s="2" t="s">
        <v>128</v>
      </c>
      <c r="V575" s="7">
        <v>700</v>
      </c>
      <c r="W575" s="2" t="s">
        <v>107</v>
      </c>
      <c r="X575" s="2">
        <v>403</v>
      </c>
      <c r="Y575" s="2">
        <v>410.04750000000001</v>
      </c>
      <c r="Z575" s="2">
        <v>10.659834487087704</v>
      </c>
      <c r="AA575" s="2">
        <v>10.659834487087704</v>
      </c>
      <c r="AB575" s="2">
        <f t="shared" si="14"/>
        <v>-0.46033266016849783</v>
      </c>
      <c r="AC575" s="2">
        <v>11.541478917306835</v>
      </c>
      <c r="AD575" s="2">
        <v>-7.3290755302299004E-2</v>
      </c>
    </row>
    <row r="576" spans="21:30" x14ac:dyDescent="0.2">
      <c r="U576" s="2" t="s">
        <v>125</v>
      </c>
      <c r="V576" s="7">
        <v>1470</v>
      </c>
      <c r="W576" s="2" t="s">
        <v>107</v>
      </c>
      <c r="X576" s="2">
        <v>320.5</v>
      </c>
      <c r="Y576" s="2">
        <v>410.39825000000002</v>
      </c>
      <c r="Z576" s="2">
        <v>11.925476152346494</v>
      </c>
      <c r="AA576" s="2">
        <v>11.925476152346494</v>
      </c>
      <c r="AB576" s="2">
        <f t="shared" si="14"/>
        <v>9.5284030880111281E-2</v>
      </c>
      <c r="AC576" s="2">
        <v>11.06672802328627</v>
      </c>
      <c r="AD576" s="2">
        <v>-0.28170639777732731</v>
      </c>
    </row>
    <row r="577" spans="21:30" x14ac:dyDescent="0.2">
      <c r="U577" s="2" t="s">
        <v>128</v>
      </c>
      <c r="V577" s="7">
        <v>700</v>
      </c>
      <c r="W577" s="2" t="s">
        <v>107</v>
      </c>
      <c r="X577" s="2">
        <v>404.5</v>
      </c>
      <c r="Y577" s="2">
        <v>411.13125000000002</v>
      </c>
      <c r="Z577" s="2">
        <v>10.908679887504142</v>
      </c>
      <c r="AA577" s="2">
        <v>10.908679887504142</v>
      </c>
      <c r="AB577" s="2">
        <f t="shared" si="14"/>
        <v>-0.35108952938568105</v>
      </c>
      <c r="AC577" s="2">
        <v>10.954654616780291</v>
      </c>
      <c r="AD577" s="2">
        <v>-0.3309066232334521</v>
      </c>
    </row>
    <row r="578" spans="21:30" x14ac:dyDescent="0.2">
      <c r="U578" s="2" t="s">
        <v>133</v>
      </c>
      <c r="V578" s="7">
        <v>1035</v>
      </c>
      <c r="W578" s="2" t="s">
        <v>107</v>
      </c>
      <c r="X578" s="2">
        <v>420.75</v>
      </c>
      <c r="Y578" s="2">
        <v>411.82205000000022</v>
      </c>
      <c r="Z578" s="2">
        <v>10.499210369626187</v>
      </c>
      <c r="AA578" s="2">
        <v>10.499210369626187</v>
      </c>
      <c r="AB578" s="2">
        <f t="shared" si="14"/>
        <v>-0.53084664773410317</v>
      </c>
      <c r="AC578" s="2">
        <v>11.204948463510686</v>
      </c>
      <c r="AD578" s="2">
        <v>-0.22102762451880853</v>
      </c>
    </row>
    <row r="579" spans="21:30" x14ac:dyDescent="0.2">
      <c r="U579" s="2" t="s">
        <v>137</v>
      </c>
      <c r="V579" s="7">
        <v>800</v>
      </c>
      <c r="W579" s="2" t="s">
        <v>138</v>
      </c>
      <c r="X579" s="2">
        <v>197.5</v>
      </c>
      <c r="Y579" s="2">
        <v>413.16666666666669</v>
      </c>
      <c r="Z579" s="2">
        <v>10.780072187336922</v>
      </c>
      <c r="AA579" s="2">
        <v>10.780072187336922</v>
      </c>
      <c r="AB579" s="2">
        <f t="shared" ref="AB579:AB642" si="15">0.439*AA579-5.14</f>
        <v>-0.40754830975909151</v>
      </c>
      <c r="AC579" s="2">
        <v>11.850997829909755</v>
      </c>
      <c r="AD579" s="2">
        <v>6.2588047330383034E-2</v>
      </c>
    </row>
    <row r="580" spans="21:30" x14ac:dyDescent="0.2">
      <c r="U580" s="2" t="s">
        <v>132</v>
      </c>
      <c r="V580" s="7">
        <v>765</v>
      </c>
      <c r="W580" s="2" t="s">
        <v>107</v>
      </c>
      <c r="X580" s="2">
        <v>606</v>
      </c>
      <c r="Y580" s="2">
        <v>413.3972</v>
      </c>
      <c r="Z580" s="2">
        <v>11.911303720739681</v>
      </c>
      <c r="AA580" s="2">
        <v>11.911303720739681</v>
      </c>
      <c r="AB580" s="2">
        <f t="shared" si="15"/>
        <v>8.9062333404720917E-2</v>
      </c>
      <c r="AC580" s="2">
        <v>12.026637418302526</v>
      </c>
      <c r="AD580" s="2">
        <v>0.13969382663480889</v>
      </c>
    </row>
    <row r="581" spans="21:30" x14ac:dyDescent="0.2">
      <c r="U581" s="2" t="s">
        <v>135</v>
      </c>
      <c r="V581" s="7">
        <v>1470</v>
      </c>
      <c r="W581" s="2" t="s">
        <v>107</v>
      </c>
      <c r="X581" s="2">
        <v>224.5</v>
      </c>
      <c r="Y581" s="2">
        <v>413.48039999999992</v>
      </c>
      <c r="Z581" s="2">
        <v>15.155722984341836</v>
      </c>
      <c r="AA581" s="2">
        <v>15.155722984341836</v>
      </c>
      <c r="AB581" s="2">
        <f t="shared" si="15"/>
        <v>1.5133623901260664</v>
      </c>
      <c r="AC581" s="2">
        <v>12.031914039423871</v>
      </c>
      <c r="AD581" s="2">
        <v>0.14201026330707922</v>
      </c>
    </row>
    <row r="582" spans="21:30" x14ac:dyDescent="0.2">
      <c r="U582" s="2" t="s">
        <v>128</v>
      </c>
      <c r="V582" s="7">
        <v>700</v>
      </c>
      <c r="W582" s="2" t="s">
        <v>107</v>
      </c>
      <c r="X582" s="2">
        <v>408.5</v>
      </c>
      <c r="Y582" s="2">
        <v>414.02125000000001</v>
      </c>
      <c r="Z582" s="2">
        <v>11.786877829468006</v>
      </c>
      <c r="AA582" s="2">
        <v>11.786877829468006</v>
      </c>
      <c r="AB582" s="2">
        <f t="shared" si="15"/>
        <v>3.4439367136455346E-2</v>
      </c>
      <c r="AC582" s="2">
        <v>12.220634042053357</v>
      </c>
      <c r="AD582" s="2">
        <v>0.22485834446142405</v>
      </c>
    </row>
    <row r="583" spans="21:30" x14ac:dyDescent="0.2">
      <c r="U583" s="2" t="s">
        <v>128</v>
      </c>
      <c r="V583" s="7">
        <v>700</v>
      </c>
      <c r="W583" s="2" t="s">
        <v>107</v>
      </c>
      <c r="X583" s="2">
        <v>410</v>
      </c>
      <c r="Y583" s="2">
        <v>415.10500000000002</v>
      </c>
      <c r="Z583" s="2">
        <v>10.52559347523291</v>
      </c>
      <c r="AA583" s="2">
        <v>10.52559347523291</v>
      </c>
      <c r="AB583" s="2">
        <f t="shared" si="15"/>
        <v>-0.51926446437275242</v>
      </c>
      <c r="AC583" s="2">
        <v>12.030038767562463</v>
      </c>
      <c r="AD583" s="2">
        <v>0.14118701895992114</v>
      </c>
    </row>
    <row r="584" spans="21:30" x14ac:dyDescent="0.2">
      <c r="U584" s="2" t="s">
        <v>125</v>
      </c>
      <c r="V584" s="7">
        <v>1470</v>
      </c>
      <c r="W584" s="2" t="s">
        <v>107</v>
      </c>
      <c r="X584" s="2">
        <v>326.5</v>
      </c>
      <c r="Y584" s="2">
        <v>415.41725000000002</v>
      </c>
      <c r="Z584" s="2">
        <v>11.723672200484351</v>
      </c>
      <c r="AA584" s="2">
        <v>11.723672200484351</v>
      </c>
      <c r="AB584" s="2">
        <f t="shared" si="15"/>
        <v>6.6920960126308771E-3</v>
      </c>
      <c r="AC584" s="2">
        <v>11.134740703407568</v>
      </c>
      <c r="AD584" s="2">
        <v>-0.25184883120407786</v>
      </c>
    </row>
    <row r="585" spans="21:30" x14ac:dyDescent="0.2">
      <c r="U585" s="2" t="s">
        <v>128</v>
      </c>
      <c r="V585" s="7">
        <v>700</v>
      </c>
      <c r="W585" s="2" t="s">
        <v>107</v>
      </c>
      <c r="X585" s="2">
        <v>410.5</v>
      </c>
      <c r="Y585" s="2">
        <v>415.46625</v>
      </c>
      <c r="Z585" s="2">
        <v>10.958327348285209</v>
      </c>
      <c r="AA585" s="2">
        <v>10.958327348285209</v>
      </c>
      <c r="AB585" s="2">
        <f t="shared" si="15"/>
        <v>-0.32929429410279276</v>
      </c>
      <c r="AC585" s="2">
        <v>11.167379074244268</v>
      </c>
      <c r="AD585" s="2">
        <v>-0.23752058640676577</v>
      </c>
    </row>
    <row r="586" spans="21:30" x14ac:dyDescent="0.2">
      <c r="U586" s="2" t="s">
        <v>135</v>
      </c>
      <c r="V586" s="7">
        <v>1470</v>
      </c>
      <c r="W586" s="2" t="s">
        <v>107</v>
      </c>
      <c r="X586" s="2">
        <v>225.5</v>
      </c>
      <c r="Y586" s="2">
        <v>416.13959999999997</v>
      </c>
      <c r="Z586" s="2">
        <v>10.679232663567362</v>
      </c>
      <c r="AA586" s="2">
        <v>10.679232663567362</v>
      </c>
      <c r="AB586" s="2">
        <f t="shared" si="15"/>
        <v>-0.45181686069392768</v>
      </c>
      <c r="AC586" s="2">
        <v>11.456308854242462</v>
      </c>
      <c r="AD586" s="2">
        <v>-0.11068041298755915</v>
      </c>
    </row>
    <row r="587" spans="21:30" x14ac:dyDescent="0.2">
      <c r="U587" s="2" t="s">
        <v>137</v>
      </c>
      <c r="V587" s="7">
        <v>800</v>
      </c>
      <c r="W587" s="2" t="s">
        <v>138</v>
      </c>
      <c r="X587" s="2">
        <v>199.5</v>
      </c>
      <c r="Y587" s="2">
        <v>416.5</v>
      </c>
      <c r="Z587" s="2">
        <v>11.950069683651506</v>
      </c>
      <c r="AA587" s="2">
        <v>11.950069683651506</v>
      </c>
      <c r="AB587" s="2">
        <f t="shared" si="15"/>
        <v>0.10608059112301138</v>
      </c>
      <c r="AC587" s="2">
        <v>11.448580196461551</v>
      </c>
      <c r="AD587" s="2">
        <v>-0.11407329375337927</v>
      </c>
    </row>
    <row r="588" spans="21:30" x14ac:dyDescent="0.2">
      <c r="U588" s="2" t="s">
        <v>132</v>
      </c>
      <c r="V588" s="7">
        <v>765</v>
      </c>
      <c r="W588" s="2" t="s">
        <v>107</v>
      </c>
      <c r="X588" s="2">
        <v>609</v>
      </c>
      <c r="Y588" s="2">
        <v>416.86579999999992</v>
      </c>
      <c r="Z588" s="2">
        <v>11.970242375223878</v>
      </c>
      <c r="AA588" s="2">
        <v>11.970242375223878</v>
      </c>
      <c r="AB588" s="2">
        <f t="shared" si="15"/>
        <v>0.11493640272328243</v>
      </c>
      <c r="AC588" s="2">
        <v>12.303507243165464</v>
      </c>
      <c r="AD588" s="2">
        <v>0.26123967974963946</v>
      </c>
    </row>
    <row r="589" spans="21:30" x14ac:dyDescent="0.2">
      <c r="U589" s="2" t="s">
        <v>128</v>
      </c>
      <c r="V589" s="7">
        <v>700</v>
      </c>
      <c r="W589" s="2" t="s">
        <v>107</v>
      </c>
      <c r="X589" s="2">
        <v>412.5</v>
      </c>
      <c r="Y589" s="2">
        <v>416.91125</v>
      </c>
      <c r="Z589" s="2">
        <v>11.685028911579801</v>
      </c>
      <c r="AA589" s="2">
        <v>11.685028911579801</v>
      </c>
      <c r="AB589" s="2">
        <f t="shared" si="15"/>
        <v>-1.0272307816467041E-2</v>
      </c>
      <c r="AC589" s="2">
        <v>12.309405284498439</v>
      </c>
      <c r="AD589" s="2">
        <v>0.26382891989481472</v>
      </c>
    </row>
    <row r="590" spans="21:30" x14ac:dyDescent="0.2">
      <c r="U590" s="2" t="s">
        <v>135</v>
      </c>
      <c r="V590" s="7">
        <v>1470</v>
      </c>
      <c r="W590" s="2" t="s">
        <v>107</v>
      </c>
      <c r="X590" s="2">
        <v>226.5</v>
      </c>
      <c r="Y590" s="2">
        <v>418.79879999999991</v>
      </c>
      <c r="Z590" s="2">
        <v>15.232962581804779</v>
      </c>
      <c r="AA590" s="2">
        <v>15.232962581804779</v>
      </c>
      <c r="AB590" s="2">
        <f t="shared" si="15"/>
        <v>1.5472705734122982</v>
      </c>
      <c r="AC590" s="2">
        <v>12.359391900434051</v>
      </c>
      <c r="AD590" s="2">
        <v>0.28577304429054884</v>
      </c>
    </row>
    <row r="591" spans="21:30" x14ac:dyDescent="0.2">
      <c r="U591" s="2" t="s">
        <v>125</v>
      </c>
      <c r="V591" s="7">
        <v>1470</v>
      </c>
      <c r="W591" s="2" t="s">
        <v>107</v>
      </c>
      <c r="X591" s="2">
        <v>331.25</v>
      </c>
      <c r="Y591" s="2">
        <v>419.390625</v>
      </c>
      <c r="Z591" s="2">
        <v>10.708722870232236</v>
      </c>
      <c r="AA591" s="2">
        <v>10.708722870232236</v>
      </c>
      <c r="AB591" s="2">
        <f t="shared" si="15"/>
        <v>-0.43887065996804786</v>
      </c>
      <c r="AC591" s="2">
        <v>12.096841381995365</v>
      </c>
      <c r="AD591" s="2">
        <v>0.17051336669596573</v>
      </c>
    </row>
    <row r="592" spans="21:30" x14ac:dyDescent="0.2">
      <c r="U592" s="2" t="s">
        <v>137</v>
      </c>
      <c r="V592" s="7">
        <v>800</v>
      </c>
      <c r="W592" s="2" t="s">
        <v>138</v>
      </c>
      <c r="X592" s="2">
        <v>201.5</v>
      </c>
      <c r="Y592" s="2">
        <v>419.83333333333337</v>
      </c>
      <c r="Z592" s="2">
        <v>12.200002763329561</v>
      </c>
      <c r="AA592" s="2">
        <v>12.200002763329561</v>
      </c>
      <c r="AB592" s="2">
        <f t="shared" si="15"/>
        <v>0.21580121310167755</v>
      </c>
      <c r="AC592" s="2">
        <v>12.049777829376513</v>
      </c>
      <c r="AD592" s="2">
        <v>0.14985246709628974</v>
      </c>
    </row>
    <row r="593" spans="21:30" x14ac:dyDescent="0.2">
      <c r="U593" s="2" t="s">
        <v>125</v>
      </c>
      <c r="V593" s="7">
        <v>1470</v>
      </c>
      <c r="W593" s="2" t="s">
        <v>107</v>
      </c>
      <c r="X593" s="2">
        <v>332</v>
      </c>
      <c r="Y593" s="2">
        <v>420.01800000000003</v>
      </c>
      <c r="Z593" s="2">
        <v>10.657489783030446</v>
      </c>
      <c r="AA593" s="2">
        <v>10.657489783030446</v>
      </c>
      <c r="AB593" s="2">
        <f t="shared" si="15"/>
        <v>-0.46136198524963401</v>
      </c>
      <c r="AC593" s="2">
        <v>11.46306470868392</v>
      </c>
      <c r="AD593" s="2">
        <v>-0.10771459288775898</v>
      </c>
    </row>
    <row r="594" spans="21:30" x14ac:dyDescent="0.2">
      <c r="U594" s="2" t="s">
        <v>125</v>
      </c>
      <c r="V594" s="7">
        <v>1470</v>
      </c>
      <c r="W594" s="2" t="s">
        <v>107</v>
      </c>
      <c r="X594" s="2">
        <v>334.5</v>
      </c>
      <c r="Y594" s="2">
        <v>422.10925000000003</v>
      </c>
      <c r="Z594" s="2">
        <v>11.449711148485553</v>
      </c>
      <c r="AA594" s="2">
        <v>11.449711148485553</v>
      </c>
      <c r="AB594" s="2">
        <f t="shared" si="15"/>
        <v>-0.11357680581484164</v>
      </c>
      <c r="AC594" s="2">
        <v>11.982931206792525</v>
      </c>
      <c r="AD594" s="2">
        <v>0.12050679978191869</v>
      </c>
    </row>
    <row r="595" spans="21:30" x14ac:dyDescent="0.2">
      <c r="U595" s="2" t="s">
        <v>132</v>
      </c>
      <c r="V595" s="7">
        <v>765</v>
      </c>
      <c r="W595" s="2" t="s">
        <v>107</v>
      </c>
      <c r="X595" s="2">
        <v>614</v>
      </c>
      <c r="Y595" s="2">
        <v>422.64679999999998</v>
      </c>
      <c r="Z595" s="2">
        <v>12.299396978341806</v>
      </c>
      <c r="AA595" s="2">
        <v>12.299396978341806</v>
      </c>
      <c r="AB595" s="2">
        <f t="shared" si="15"/>
        <v>0.25943527349205286</v>
      </c>
      <c r="AC595" s="2">
        <v>11.917355079950127</v>
      </c>
      <c r="AD595" s="2">
        <v>9.1718880098105693E-2</v>
      </c>
    </row>
    <row r="596" spans="21:30" x14ac:dyDescent="0.2">
      <c r="U596" s="2" t="s">
        <v>135</v>
      </c>
      <c r="V596" s="7">
        <v>1470</v>
      </c>
      <c r="W596" s="2" t="s">
        <v>107</v>
      </c>
      <c r="X596" s="2">
        <v>228.5</v>
      </c>
      <c r="Y596" s="2">
        <v>424.11719999999991</v>
      </c>
      <c r="Z596" s="2">
        <v>13.308055360775265</v>
      </c>
      <c r="AA596" s="2">
        <v>13.308055360775265</v>
      </c>
      <c r="AB596" s="2">
        <f t="shared" si="15"/>
        <v>0.70223630338034138</v>
      </c>
      <c r="AC596" s="2">
        <v>11.968473269490607</v>
      </c>
      <c r="AD596" s="2">
        <v>0.11415976530637728</v>
      </c>
    </row>
    <row r="597" spans="21:30" x14ac:dyDescent="0.2">
      <c r="U597" s="2" t="s">
        <v>139</v>
      </c>
      <c r="V597" s="7">
        <v>951</v>
      </c>
      <c r="W597" s="2" t="s">
        <v>107</v>
      </c>
      <c r="X597" s="2">
        <v>75</v>
      </c>
      <c r="Y597" s="2">
        <v>425.90300000000002</v>
      </c>
      <c r="Z597" s="2">
        <v>11.872122129117573</v>
      </c>
      <c r="AA597" s="2">
        <v>11.872122129117573</v>
      </c>
      <c r="AB597" s="2">
        <f t="shared" si="15"/>
        <v>7.1861614682614317E-2</v>
      </c>
      <c r="AC597" s="2">
        <v>11.961958283482328</v>
      </c>
      <c r="AD597" s="2">
        <v>0.11129968644874211</v>
      </c>
    </row>
    <row r="598" spans="21:30" x14ac:dyDescent="0.2">
      <c r="U598" s="2" t="s">
        <v>139</v>
      </c>
      <c r="V598" s="7">
        <v>951</v>
      </c>
      <c r="W598" s="2" t="s">
        <v>107</v>
      </c>
      <c r="X598" s="2">
        <v>77</v>
      </c>
      <c r="Y598" s="2">
        <v>435.33499999999998</v>
      </c>
      <c r="Z598" s="2">
        <v>10.913080730732842</v>
      </c>
      <c r="AA598" s="2">
        <v>10.913080730732842</v>
      </c>
      <c r="AB598" s="2">
        <f t="shared" si="15"/>
        <v>-0.34915755920828229</v>
      </c>
      <c r="AC598" s="2">
        <v>11.942867644074447</v>
      </c>
      <c r="AD598" s="2">
        <v>0.10291889574868218</v>
      </c>
    </row>
    <row r="599" spans="21:30" x14ac:dyDescent="0.2">
      <c r="U599" s="2" t="s">
        <v>139</v>
      </c>
      <c r="V599" s="7">
        <v>951</v>
      </c>
      <c r="W599" s="2" t="s">
        <v>107</v>
      </c>
      <c r="X599" s="2">
        <v>80.75</v>
      </c>
      <c r="Y599" s="2">
        <v>453.02</v>
      </c>
      <c r="Z599" s="2">
        <v>11.417136218444151</v>
      </c>
      <c r="AA599" s="2">
        <v>11.417136218444151</v>
      </c>
      <c r="AB599" s="2">
        <f t="shared" si="15"/>
        <v>-0.12787720010301751</v>
      </c>
      <c r="AC599" s="2">
        <v>11.553235188320858</v>
      </c>
      <c r="AD599" s="2">
        <v>-6.812975232714269E-2</v>
      </c>
    </row>
    <row r="600" spans="21:30" x14ac:dyDescent="0.2">
      <c r="U600" s="2" t="s">
        <v>139</v>
      </c>
      <c r="V600" s="7">
        <v>951</v>
      </c>
      <c r="W600" s="2" t="s">
        <v>107</v>
      </c>
      <c r="X600" s="2">
        <v>82</v>
      </c>
      <c r="Y600" s="2">
        <v>458.91499999999996</v>
      </c>
      <c r="Z600" s="2">
        <v>12.203943781302408</v>
      </c>
      <c r="AA600" s="2">
        <v>12.203943781302408</v>
      </c>
      <c r="AB600" s="2">
        <f t="shared" si="15"/>
        <v>0.21753131999175768</v>
      </c>
      <c r="AC600" s="2">
        <v>11.170867109928421</v>
      </c>
      <c r="AD600" s="2">
        <v>-0.23598933874142247</v>
      </c>
    </row>
    <row r="601" spans="21:30" x14ac:dyDescent="0.2">
      <c r="U601" s="2" t="s">
        <v>132</v>
      </c>
      <c r="V601" s="7">
        <v>765</v>
      </c>
      <c r="W601" s="2" t="s">
        <v>107</v>
      </c>
      <c r="X601" s="2">
        <v>671</v>
      </c>
      <c r="Y601" s="2">
        <v>488.5501999999999</v>
      </c>
      <c r="Z601" s="2">
        <v>11.359893082007316</v>
      </c>
      <c r="AA601" s="2">
        <v>11.359893082007316</v>
      </c>
      <c r="AB601" s="2">
        <f t="shared" si="15"/>
        <v>-0.15300693699878831</v>
      </c>
      <c r="AC601" s="2">
        <v>11.134096158543699</v>
      </c>
      <c r="AD601" s="2">
        <v>-0.25213178639931577</v>
      </c>
    </row>
    <row r="602" spans="21:30" x14ac:dyDescent="0.2">
      <c r="U602" s="2" t="s">
        <v>137</v>
      </c>
      <c r="V602" s="7">
        <v>800</v>
      </c>
      <c r="W602" s="2" t="s">
        <v>138</v>
      </c>
      <c r="X602" s="2">
        <v>223.5</v>
      </c>
      <c r="Y602" s="2">
        <v>492.54286638628281</v>
      </c>
      <c r="Z602" s="2">
        <v>9.9602817371553893</v>
      </c>
      <c r="AA602" s="2">
        <v>9.9602817371553893</v>
      </c>
      <c r="AB602" s="2">
        <f t="shared" si="15"/>
        <v>-0.76743631738878371</v>
      </c>
      <c r="AC602" s="2">
        <v>10.952313151510442</v>
      </c>
      <c r="AD602" s="2">
        <v>-0.33193452648691579</v>
      </c>
    </row>
    <row r="603" spans="21:30" x14ac:dyDescent="0.2">
      <c r="U603" s="2" t="s">
        <v>137</v>
      </c>
      <c r="V603" s="7">
        <v>800</v>
      </c>
      <c r="W603" s="2" t="s">
        <v>138</v>
      </c>
      <c r="X603" s="2">
        <v>224.5</v>
      </c>
      <c r="Y603" s="2">
        <v>495.77806535101911</v>
      </c>
      <c r="Z603" s="2">
        <v>10.729225973809228</v>
      </c>
      <c r="AA603" s="2">
        <v>10.729225973809228</v>
      </c>
      <c r="AB603" s="2">
        <f t="shared" si="15"/>
        <v>-0.42986979749774878</v>
      </c>
      <c r="AC603" s="2">
        <v>10.682387896530093</v>
      </c>
      <c r="AD603" s="2">
        <v>-0.45043171342328847</v>
      </c>
    </row>
    <row r="604" spans="21:30" x14ac:dyDescent="0.2">
      <c r="U604" s="2" t="s">
        <v>132</v>
      </c>
      <c r="V604" s="7">
        <v>765</v>
      </c>
      <c r="W604" s="2" t="s">
        <v>107</v>
      </c>
      <c r="X604" s="2">
        <v>678</v>
      </c>
      <c r="Y604" s="2">
        <v>496.64359999999999</v>
      </c>
      <c r="Z604" s="2">
        <v>10.50822118327787</v>
      </c>
      <c r="AA604" s="2">
        <v>10.50822118327787</v>
      </c>
      <c r="AB604" s="2">
        <f t="shared" si="15"/>
        <v>-0.52689090054101495</v>
      </c>
      <c r="AC604" s="2">
        <v>10.948540528143273</v>
      </c>
      <c r="AD604" s="2">
        <v>-0.33359070814510261</v>
      </c>
    </row>
    <row r="605" spans="21:30" x14ac:dyDescent="0.2">
      <c r="U605" s="2" t="s">
        <v>137</v>
      </c>
      <c r="V605" s="7">
        <v>800</v>
      </c>
      <c r="W605" s="2" t="s">
        <v>138</v>
      </c>
      <c r="X605" s="2">
        <v>225.5</v>
      </c>
      <c r="Y605" s="2">
        <v>499.01326431575546</v>
      </c>
      <c r="Z605" s="2">
        <v>10.854317506400662</v>
      </c>
      <c r="AA605" s="2">
        <v>10.854317506400662</v>
      </c>
      <c r="AB605" s="2">
        <f t="shared" si="15"/>
        <v>-0.37495461469010927</v>
      </c>
      <c r="AC605" s="2">
        <v>10.877302315074882</v>
      </c>
      <c r="AD605" s="2">
        <v>-0.36486428368212653</v>
      </c>
    </row>
    <row r="606" spans="21:30" x14ac:dyDescent="0.2">
      <c r="U606" s="2" t="s">
        <v>139</v>
      </c>
      <c r="V606" s="7">
        <v>951</v>
      </c>
      <c r="W606" s="2" t="s">
        <v>107</v>
      </c>
      <c r="X606" s="2">
        <v>86</v>
      </c>
      <c r="Y606" s="2">
        <v>500.05439999999999</v>
      </c>
      <c r="Z606" s="2">
        <v>12.690656240073217</v>
      </c>
      <c r="AA606" s="2">
        <v>12.690656240073217</v>
      </c>
      <c r="AB606" s="2">
        <f t="shared" si="15"/>
        <v>0.43119808939214277</v>
      </c>
      <c r="AC606" s="2">
        <v>10.909704721500583</v>
      </c>
      <c r="AD606" s="2">
        <v>-0.35063962726124398</v>
      </c>
    </row>
    <row r="607" spans="21:30" x14ac:dyDescent="0.2">
      <c r="U607" s="2" t="s">
        <v>135</v>
      </c>
      <c r="V607" s="7">
        <v>1470</v>
      </c>
      <c r="W607" s="2" t="s">
        <v>107</v>
      </c>
      <c r="X607" s="2">
        <v>295.5</v>
      </c>
      <c r="Y607" s="2">
        <v>500.3639</v>
      </c>
      <c r="Z607" s="2">
        <v>9.6040906718134345</v>
      </c>
      <c r="AA607" s="2">
        <v>9.6040906718134345</v>
      </c>
      <c r="AB607" s="2">
        <f t="shared" si="15"/>
        <v>-0.92380419507390155</v>
      </c>
      <c r="AC607" s="2">
        <v>10.831950800143616</v>
      </c>
      <c r="AD607" s="2">
        <v>-0.38477359873695249</v>
      </c>
    </row>
    <row r="608" spans="21:30" x14ac:dyDescent="0.2">
      <c r="U608" s="2" t="s">
        <v>132</v>
      </c>
      <c r="V608" s="7">
        <v>765</v>
      </c>
      <c r="W608" s="2" t="s">
        <v>107</v>
      </c>
      <c r="X608" s="2">
        <v>683</v>
      </c>
      <c r="Y608" s="2">
        <v>502.42459999999994</v>
      </c>
      <c r="Z608" s="2">
        <v>10.891238005937735</v>
      </c>
      <c r="AA608" s="2">
        <v>10.891238005937735</v>
      </c>
      <c r="AB608" s="2">
        <f t="shared" si="15"/>
        <v>-0.35874651539333424</v>
      </c>
      <c r="AC608" s="2">
        <v>10.765148972779837</v>
      </c>
      <c r="AD608" s="2">
        <v>-0.41409960094965115</v>
      </c>
    </row>
    <row r="609" spans="21:30" x14ac:dyDescent="0.2">
      <c r="U609" s="2" t="s">
        <v>135</v>
      </c>
      <c r="V609" s="7">
        <v>1470</v>
      </c>
      <c r="W609" s="2" t="s">
        <v>107</v>
      </c>
      <c r="X609" s="2">
        <v>299.5</v>
      </c>
      <c r="Y609" s="2">
        <v>505.02709999999996</v>
      </c>
      <c r="Z609" s="2">
        <v>10.119451576493031</v>
      </c>
      <c r="AA609" s="2">
        <v>10.119451576493031</v>
      </c>
      <c r="AB609" s="2">
        <f t="shared" si="15"/>
        <v>-0.69756075791955929</v>
      </c>
      <c r="AC609" s="2">
        <v>10.175692618134608</v>
      </c>
      <c r="AD609" s="2">
        <v>-0.67287094063890684</v>
      </c>
    </row>
    <row r="610" spans="21:30" x14ac:dyDescent="0.2">
      <c r="U610" s="2" t="s">
        <v>137</v>
      </c>
      <c r="V610" s="7">
        <v>800</v>
      </c>
      <c r="W610" s="2" t="s">
        <v>138</v>
      </c>
      <c r="X610" s="2">
        <v>228</v>
      </c>
      <c r="Y610" s="2">
        <v>505.48366224522812</v>
      </c>
      <c r="Z610" s="2">
        <v>10.520308369581763</v>
      </c>
      <c r="AA610" s="2">
        <v>10.520308369581763</v>
      </c>
      <c r="AB610" s="2">
        <f t="shared" si="15"/>
        <v>-0.52158462575360609</v>
      </c>
      <c r="AC610" s="2">
        <v>10.425393079669906</v>
      </c>
      <c r="AD610" s="2">
        <v>-0.56325243802491087</v>
      </c>
    </row>
    <row r="611" spans="21:30" x14ac:dyDescent="0.2">
      <c r="U611" s="2" t="s">
        <v>135</v>
      </c>
      <c r="V611" s="7">
        <v>1470</v>
      </c>
      <c r="W611" s="2" t="s">
        <v>107</v>
      </c>
      <c r="X611" s="2">
        <v>301</v>
      </c>
      <c r="Y611" s="2">
        <v>506.7758</v>
      </c>
      <c r="Z611" s="2">
        <v>9.7433744668470776</v>
      </c>
      <c r="AA611" s="2">
        <v>9.7433744668470776</v>
      </c>
      <c r="AB611" s="2">
        <f t="shared" si="15"/>
        <v>-0.86265860905413216</v>
      </c>
      <c r="AC611" s="2">
        <v>10.307614629455717</v>
      </c>
      <c r="AD611" s="2">
        <v>-0.61495717766893954</v>
      </c>
    </row>
    <row r="612" spans="21:30" x14ac:dyDescent="0.2">
      <c r="U612" s="2" t="s">
        <v>135</v>
      </c>
      <c r="V612" s="7">
        <v>1470</v>
      </c>
      <c r="W612" s="2" t="s">
        <v>107</v>
      </c>
      <c r="X612" s="2">
        <v>303.5</v>
      </c>
      <c r="Y612" s="2">
        <v>509.69029999999998</v>
      </c>
      <c r="Z612" s="2">
        <v>10.852592979489916</v>
      </c>
      <c r="AA612" s="2">
        <v>10.852592979489916</v>
      </c>
      <c r="AB612" s="2">
        <f t="shared" si="15"/>
        <v>-0.37571168200392613</v>
      </c>
      <c r="AC612" s="2">
        <v>10.670321680642527</v>
      </c>
      <c r="AD612" s="2">
        <v>-0.45572878219793012</v>
      </c>
    </row>
    <row r="613" spans="21:30" x14ac:dyDescent="0.2">
      <c r="U613" s="2" t="s">
        <v>132</v>
      </c>
      <c r="V613" s="7">
        <v>765</v>
      </c>
      <c r="W613" s="2" t="s">
        <v>107</v>
      </c>
      <c r="X613" s="2">
        <v>695</v>
      </c>
      <c r="Y613" s="2">
        <v>516.29899999999998</v>
      </c>
      <c r="Z613" s="2">
        <v>10.302345754866788</v>
      </c>
      <c r="AA613" s="2">
        <v>10.302345754866788</v>
      </c>
      <c r="AB613" s="2">
        <f t="shared" si="15"/>
        <v>-0.61727021361347933</v>
      </c>
      <c r="AC613" s="2">
        <v>10.600224555581654</v>
      </c>
      <c r="AD613" s="2">
        <v>-0.48650142009965336</v>
      </c>
    </row>
    <row r="614" spans="21:30" x14ac:dyDescent="0.2">
      <c r="U614" s="2" t="s">
        <v>139</v>
      </c>
      <c r="V614" s="7">
        <v>951</v>
      </c>
      <c r="W614" s="2" t="s">
        <v>107</v>
      </c>
      <c r="X614" s="2">
        <v>88</v>
      </c>
      <c r="Y614" s="2">
        <v>517.97226666666666</v>
      </c>
      <c r="Z614" s="2">
        <v>11.932986832427089</v>
      </c>
      <c r="AA614" s="2">
        <v>11.932986832427089</v>
      </c>
      <c r="AB614" s="2">
        <f t="shared" si="15"/>
        <v>9.8581219435492251E-2</v>
      </c>
      <c r="AC614" s="2">
        <v>10.929495264222462</v>
      </c>
      <c r="AD614" s="2">
        <v>-0.34195157900633877</v>
      </c>
    </row>
    <row r="615" spans="21:30" x14ac:dyDescent="0.2">
      <c r="U615" s="2" t="s">
        <v>132</v>
      </c>
      <c r="V615" s="7">
        <v>765</v>
      </c>
      <c r="W615" s="2" t="s">
        <v>107</v>
      </c>
      <c r="X615" s="2">
        <v>699</v>
      </c>
      <c r="Y615" s="2">
        <v>520.92379999999991</v>
      </c>
      <c r="Z615" s="2">
        <v>10.169822744277402</v>
      </c>
      <c r="AA615" s="2">
        <v>10.169822744277402</v>
      </c>
      <c r="AB615" s="2">
        <f t="shared" si="15"/>
        <v>-0.67544781526221964</v>
      </c>
      <c r="AC615" s="2">
        <v>10.69982892547517</v>
      </c>
      <c r="AD615" s="2">
        <v>-0.44277510171639989</v>
      </c>
    </row>
    <row r="616" spans="21:30" x14ac:dyDescent="0.2">
      <c r="U616" s="2" t="s">
        <v>139</v>
      </c>
      <c r="V616" s="7">
        <v>951</v>
      </c>
      <c r="W616" s="2" t="s">
        <v>107</v>
      </c>
      <c r="X616" s="2">
        <v>90</v>
      </c>
      <c r="Y616" s="2">
        <v>535.89013333333332</v>
      </c>
      <c r="Z616" s="2">
        <v>11.389728010051105</v>
      </c>
      <c r="AA616" s="2">
        <v>11.389728010051105</v>
      </c>
      <c r="AB616" s="2">
        <f t="shared" si="15"/>
        <v>-0.13990940358756454</v>
      </c>
      <c r="AC616" s="2">
        <v>11.055983937795162</v>
      </c>
      <c r="AD616" s="2">
        <v>-0.28642305130792334</v>
      </c>
    </row>
    <row r="617" spans="21:30" x14ac:dyDescent="0.2">
      <c r="U617" s="2" t="s">
        <v>132</v>
      </c>
      <c r="V617" s="7">
        <v>765</v>
      </c>
      <c r="W617" s="2" t="s">
        <v>107</v>
      </c>
      <c r="X617" s="2">
        <v>720</v>
      </c>
      <c r="Y617" s="2">
        <v>545.20399999999995</v>
      </c>
      <c r="Z617" s="2">
        <v>9.7042612857534767</v>
      </c>
      <c r="AA617" s="2">
        <v>9.7042612857534767</v>
      </c>
      <c r="AB617" s="2">
        <f t="shared" si="15"/>
        <v>-0.87982929555422373</v>
      </c>
      <c r="AC617" s="2">
        <v>10.713026061004868</v>
      </c>
      <c r="AD617" s="2">
        <v>-0.43698155921886261</v>
      </c>
    </row>
    <row r="618" spans="21:30" x14ac:dyDescent="0.2">
      <c r="U618" s="2" t="s">
        <v>132</v>
      </c>
      <c r="V618" s="7">
        <v>765</v>
      </c>
      <c r="W618" s="2" t="s">
        <v>107</v>
      </c>
      <c r="X618" s="2">
        <v>721.5</v>
      </c>
      <c r="Y618" s="2">
        <v>546.93829999999991</v>
      </c>
      <c r="Z618" s="2">
        <v>12.083120816466735</v>
      </c>
      <c r="AA618" s="2">
        <v>12.083120816466735</v>
      </c>
      <c r="AB618" s="2">
        <f t="shared" si="15"/>
        <v>0.1644900384288972</v>
      </c>
      <c r="AC618" s="2">
        <v>10.632311559943618</v>
      </c>
      <c r="AD618" s="2">
        <v>-0.47241522518475154</v>
      </c>
    </row>
    <row r="619" spans="21:30" x14ac:dyDescent="0.2">
      <c r="U619" s="2" t="s">
        <v>132</v>
      </c>
      <c r="V619" s="7">
        <v>765</v>
      </c>
      <c r="W619" s="2" t="s">
        <v>107</v>
      </c>
      <c r="X619" s="2">
        <v>725</v>
      </c>
      <c r="Y619" s="2">
        <v>550.9849999999999</v>
      </c>
      <c r="Z619" s="2">
        <v>10.218197448475621</v>
      </c>
      <c r="AA619" s="2">
        <v>10.218197448475621</v>
      </c>
      <c r="AB619" s="2">
        <f t="shared" si="15"/>
        <v>-0.65421132011920236</v>
      </c>
      <c r="AC619" s="2">
        <v>10.773218497727475</v>
      </c>
      <c r="AD619" s="2">
        <v>-0.41055707949763764</v>
      </c>
    </row>
    <row r="620" spans="21:30" x14ac:dyDescent="0.2">
      <c r="U620" s="2" t="s">
        <v>132</v>
      </c>
      <c r="V620" s="7">
        <v>765</v>
      </c>
      <c r="W620" s="2" t="s">
        <v>107</v>
      </c>
      <c r="X620" s="2">
        <v>732</v>
      </c>
      <c r="Y620" s="2">
        <v>559.07839999999999</v>
      </c>
      <c r="Z620" s="2">
        <v>9.7662502389711445</v>
      </c>
      <c r="AA620" s="2">
        <v>9.7662502389711445</v>
      </c>
      <c r="AB620" s="2">
        <f t="shared" si="15"/>
        <v>-0.85261614509166694</v>
      </c>
      <c r="AC620" s="2">
        <v>11.01714789838122</v>
      </c>
      <c r="AD620" s="2">
        <v>-0.30347207261064391</v>
      </c>
    </row>
    <row r="621" spans="21:30" x14ac:dyDescent="0.2">
      <c r="U621" s="2" t="s">
        <v>139</v>
      </c>
      <c r="V621" s="7">
        <v>951</v>
      </c>
      <c r="W621" s="2" t="s">
        <v>107</v>
      </c>
      <c r="X621" s="2">
        <v>95</v>
      </c>
      <c r="Y621" s="2">
        <v>580.6848</v>
      </c>
      <c r="Z621" s="2">
        <v>12.094262698970395</v>
      </c>
      <c r="AA621" s="2">
        <v>12.094262698970395</v>
      </c>
      <c r="AB621" s="2">
        <f t="shared" si="15"/>
        <v>0.16938132484800406</v>
      </c>
      <c r="AC621" s="2">
        <v>10.514954257146538</v>
      </c>
      <c r="AD621" s="2">
        <v>-0.52393508111266929</v>
      </c>
    </row>
    <row r="622" spans="21:30" x14ac:dyDescent="0.2">
      <c r="U622" s="2" t="s">
        <v>139</v>
      </c>
      <c r="V622" s="7">
        <v>951</v>
      </c>
      <c r="W622" s="2" t="s">
        <v>107</v>
      </c>
      <c r="X622" s="2">
        <v>145.5</v>
      </c>
      <c r="Y622" s="2">
        <v>673.7083333333328</v>
      </c>
      <c r="Z622" s="2">
        <v>10.923908289022197</v>
      </c>
      <c r="AA622" s="2">
        <v>10.923908289022197</v>
      </c>
      <c r="AB622" s="2">
        <f t="shared" si="15"/>
        <v>-0.34440426111925504</v>
      </c>
      <c r="AC622" s="2">
        <v>10.524690727957395</v>
      </c>
      <c r="AD622" s="2">
        <v>-0.51966077042670289</v>
      </c>
    </row>
    <row r="623" spans="21:30" x14ac:dyDescent="0.2">
      <c r="U623" s="2" t="s">
        <v>139</v>
      </c>
      <c r="V623" s="7">
        <v>951</v>
      </c>
      <c r="W623" s="2" t="s">
        <v>107</v>
      </c>
      <c r="X623" s="2">
        <v>149.5</v>
      </c>
      <c r="Y623" s="2">
        <v>691.71725000000004</v>
      </c>
      <c r="Z623" s="2">
        <v>9.5721526102933279</v>
      </c>
      <c r="AA623" s="2">
        <v>9.5721526102933279</v>
      </c>
      <c r="AB623" s="2">
        <f t="shared" si="15"/>
        <v>-0.93782500408122882</v>
      </c>
      <c r="AC623" s="2">
        <v>10.838415931740698</v>
      </c>
      <c r="AD623" s="2">
        <v>-0.38193540596583286</v>
      </c>
    </row>
    <row r="624" spans="21:30" x14ac:dyDescent="0.2">
      <c r="U624" s="2" t="s">
        <v>139</v>
      </c>
      <c r="V624" s="7">
        <v>951</v>
      </c>
      <c r="W624" s="2" t="s">
        <v>107</v>
      </c>
      <c r="X624" s="2">
        <v>152</v>
      </c>
      <c r="Y624" s="2">
        <v>698.75600000000009</v>
      </c>
      <c r="Z624" s="2">
        <v>10.266879802529914</v>
      </c>
      <c r="AA624" s="2">
        <v>10.266879802529914</v>
      </c>
      <c r="AB624" s="2">
        <f t="shared" si="15"/>
        <v>-0.6328397666893677</v>
      </c>
      <c r="AC624" s="2">
        <v>10.531795436686497</v>
      </c>
      <c r="AD624" s="2">
        <v>-0.5165418032946274</v>
      </c>
    </row>
    <row r="625" spans="21:30" x14ac:dyDescent="0.2">
      <c r="U625" s="2" t="s">
        <v>139</v>
      </c>
      <c r="V625" s="7">
        <v>951</v>
      </c>
      <c r="W625" s="2" t="s">
        <v>107</v>
      </c>
      <c r="X625" s="2">
        <v>169.75</v>
      </c>
      <c r="Y625" s="2">
        <v>748.73112500000002</v>
      </c>
      <c r="Z625" s="2">
        <v>11.334876257887656</v>
      </c>
      <c r="AA625" s="2">
        <v>11.334876257887656</v>
      </c>
      <c r="AB625" s="2">
        <f t="shared" si="15"/>
        <v>-0.16398932278731859</v>
      </c>
      <c r="AC625" s="2">
        <v>10.769057675262532</v>
      </c>
      <c r="AD625" s="2">
        <v>-0.41238368055974828</v>
      </c>
    </row>
    <row r="626" spans="21:30" x14ac:dyDescent="0.2">
      <c r="U626" s="2" t="s">
        <v>139</v>
      </c>
      <c r="V626" s="7">
        <v>951</v>
      </c>
      <c r="W626" s="2" t="s">
        <v>107</v>
      </c>
      <c r="X626" s="2">
        <v>171</v>
      </c>
      <c r="Y626" s="2">
        <v>752.2505000000001</v>
      </c>
      <c r="Z626" s="2">
        <v>10.561160223699389</v>
      </c>
      <c r="AA626" s="2">
        <v>10.561160223699389</v>
      </c>
      <c r="AB626" s="2">
        <f t="shared" si="15"/>
        <v>-0.50365066179596774</v>
      </c>
      <c r="AC626" s="2">
        <v>11.070804893672912</v>
      </c>
      <c r="AD626" s="2">
        <v>-0.27991665167759106</v>
      </c>
    </row>
    <row r="627" spans="21:30" x14ac:dyDescent="0.2">
      <c r="U627" s="2" t="s">
        <v>139</v>
      </c>
      <c r="V627" s="7">
        <v>951</v>
      </c>
      <c r="W627" s="2" t="s">
        <v>107</v>
      </c>
      <c r="X627" s="2">
        <v>173</v>
      </c>
      <c r="Y627" s="2">
        <v>757.88149999999996</v>
      </c>
      <c r="Z627" s="2">
        <v>12.110219481902369</v>
      </c>
      <c r="AA627" s="2">
        <v>12.110219481902369</v>
      </c>
      <c r="AB627" s="2">
        <f t="shared" si="15"/>
        <v>0.17638635255514057</v>
      </c>
      <c r="AC627" s="2">
        <v>11.225516413417045</v>
      </c>
      <c r="AD627" s="2">
        <v>-0.21199829450991636</v>
      </c>
    </row>
    <row r="628" spans="21:30" x14ac:dyDescent="0.2">
      <c r="U628" s="2" t="s">
        <v>139</v>
      </c>
      <c r="V628" s="7">
        <v>951</v>
      </c>
      <c r="W628" s="2" t="s">
        <v>107</v>
      </c>
      <c r="X628" s="2">
        <v>175</v>
      </c>
      <c r="Y628" s="2">
        <v>763.51250000000005</v>
      </c>
      <c r="Z628" s="2">
        <v>11.080888702345236</v>
      </c>
      <c r="AA628" s="2">
        <v>11.080888702345236</v>
      </c>
      <c r="AB628" s="2">
        <f t="shared" si="15"/>
        <v>-0.27548985967044093</v>
      </c>
      <c r="AC628" s="2">
        <v>11.377952627207629</v>
      </c>
      <c r="AD628" s="2">
        <v>-0.14507879665585044</v>
      </c>
    </row>
    <row r="629" spans="21:30" x14ac:dyDescent="0.2">
      <c r="U629" s="2" t="s">
        <v>139</v>
      </c>
      <c r="V629" s="7">
        <v>951</v>
      </c>
      <c r="W629" s="2" t="s">
        <v>107</v>
      </c>
      <c r="X629" s="2">
        <v>177</v>
      </c>
      <c r="Y629" s="2">
        <v>769.14350000000002</v>
      </c>
      <c r="Z629" s="2">
        <v>11.040437401250575</v>
      </c>
      <c r="AA629" s="2">
        <v>11.040437401250575</v>
      </c>
      <c r="AB629" s="2">
        <f t="shared" si="15"/>
        <v>-0.2932479808509969</v>
      </c>
      <c r="AC629" s="2">
        <v>11.68758247899464</v>
      </c>
      <c r="AD629" s="2">
        <v>-9.1512917213529832E-3</v>
      </c>
    </row>
    <row r="630" spans="21:30" x14ac:dyDescent="0.2">
      <c r="U630" s="2" t="s">
        <v>139</v>
      </c>
      <c r="V630" s="7">
        <v>951</v>
      </c>
      <c r="W630" s="2" t="s">
        <v>107</v>
      </c>
      <c r="X630" s="2">
        <v>179</v>
      </c>
      <c r="Y630" s="2">
        <v>774.77449999999999</v>
      </c>
      <c r="Z630" s="2">
        <v>12.097057326840574</v>
      </c>
      <c r="AA630" s="2">
        <v>12.097057326840574</v>
      </c>
      <c r="AB630" s="2">
        <f t="shared" si="15"/>
        <v>0.17060816648301191</v>
      </c>
      <c r="AC630" s="2">
        <v>11.514490670395864</v>
      </c>
      <c r="AD630" s="2">
        <v>-8.5138595696215624E-2</v>
      </c>
    </row>
    <row r="631" spans="21:30" x14ac:dyDescent="0.2">
      <c r="U631" s="2" t="s">
        <v>139</v>
      </c>
      <c r="V631" s="7">
        <v>951</v>
      </c>
      <c r="W631" s="2" t="s">
        <v>107</v>
      </c>
      <c r="X631" s="2">
        <v>181</v>
      </c>
      <c r="Y631" s="2">
        <v>780.40550000000007</v>
      </c>
      <c r="Z631" s="2">
        <v>12.109309482634453</v>
      </c>
      <c r="AA631" s="2">
        <v>12.109309482634453</v>
      </c>
      <c r="AB631" s="2">
        <f t="shared" si="15"/>
        <v>0.17598686287652487</v>
      </c>
      <c r="AC631" s="2">
        <v>11.637383550225469</v>
      </c>
      <c r="AD631" s="2">
        <v>-3.1188621451018861E-2</v>
      </c>
    </row>
    <row r="632" spans="21:30" x14ac:dyDescent="0.2">
      <c r="U632" s="2" t="s">
        <v>139</v>
      </c>
      <c r="V632" s="7">
        <v>951</v>
      </c>
      <c r="W632" s="2" t="s">
        <v>107</v>
      </c>
      <c r="X632" s="2">
        <v>183</v>
      </c>
      <c r="Y632" s="2">
        <v>786.03649999999993</v>
      </c>
      <c r="Z632" s="2">
        <v>11.244760438908481</v>
      </c>
      <c r="AA632" s="2">
        <v>11.244760438908481</v>
      </c>
      <c r="AB632" s="2">
        <f t="shared" si="15"/>
        <v>-0.20355016731917708</v>
      </c>
      <c r="AC632" s="2">
        <v>11.96214852861833</v>
      </c>
      <c r="AD632" s="2">
        <v>0.11138320406344704</v>
      </c>
    </row>
    <row r="633" spans="21:30" x14ac:dyDescent="0.2">
      <c r="U633" s="2" t="s">
        <v>139</v>
      </c>
      <c r="V633" s="7">
        <v>951</v>
      </c>
      <c r="W633" s="2" t="s">
        <v>107</v>
      </c>
      <c r="X633" s="2">
        <v>185.75</v>
      </c>
      <c r="Y633" s="2">
        <v>793.77912500000002</v>
      </c>
      <c r="Z633" s="2">
        <v>11.69535310149327</v>
      </c>
      <c r="AA633" s="2">
        <v>11.69535310149327</v>
      </c>
      <c r="AB633" s="2">
        <f t="shared" si="15"/>
        <v>-5.7399884444544469E-3</v>
      </c>
      <c r="AC633" s="2">
        <v>11.750018161117767</v>
      </c>
      <c r="AD633" s="2">
        <v>1.8257972730699734E-2</v>
      </c>
    </row>
    <row r="634" spans="21:30" x14ac:dyDescent="0.2">
      <c r="U634" s="2" t="s">
        <v>139</v>
      </c>
      <c r="V634" s="7">
        <v>951</v>
      </c>
      <c r="W634" s="2" t="s">
        <v>107</v>
      </c>
      <c r="X634" s="2">
        <v>186.5</v>
      </c>
      <c r="Y634" s="2">
        <v>795.89075000000003</v>
      </c>
      <c r="Z634" s="2">
        <v>12.664262293214875</v>
      </c>
      <c r="AA634" s="2">
        <v>12.664262293214875</v>
      </c>
      <c r="AB634" s="2">
        <f t="shared" si="15"/>
        <v>0.41961114672133082</v>
      </c>
      <c r="AC634" s="2">
        <v>11.605957701759127</v>
      </c>
      <c r="AD634" s="2">
        <v>-4.4984568927742608E-2</v>
      </c>
    </row>
    <row r="635" spans="21:30" x14ac:dyDescent="0.2">
      <c r="U635" s="2" t="s">
        <v>139</v>
      </c>
      <c r="V635" s="7">
        <v>951</v>
      </c>
      <c r="W635" s="2" t="s">
        <v>107</v>
      </c>
      <c r="X635" s="2">
        <v>188.5</v>
      </c>
      <c r="Y635" s="2">
        <v>801.52175000000011</v>
      </c>
      <c r="Z635" s="2">
        <v>11.036405489337751</v>
      </c>
      <c r="AA635" s="2">
        <v>11.036405489337751</v>
      </c>
      <c r="AB635" s="2">
        <f t="shared" si="15"/>
        <v>-0.29501799018072727</v>
      </c>
      <c r="AC635" s="2">
        <v>11.649202012506759</v>
      </c>
      <c r="AD635" s="2">
        <v>-2.6000316509532162E-2</v>
      </c>
    </row>
    <row r="636" spans="21:30" x14ac:dyDescent="0.2">
      <c r="U636" s="2" t="s">
        <v>139</v>
      </c>
      <c r="V636" s="7">
        <v>951</v>
      </c>
      <c r="W636" s="2" t="s">
        <v>107</v>
      </c>
      <c r="X636" s="2">
        <v>190.5</v>
      </c>
      <c r="Y636" s="2">
        <v>807.15274999999997</v>
      </c>
      <c r="Z636" s="2">
        <v>11.389007185841248</v>
      </c>
      <c r="AA636" s="2">
        <v>11.389007185841248</v>
      </c>
      <c r="AB636" s="2">
        <f t="shared" si="15"/>
        <v>-0.14022584541569216</v>
      </c>
      <c r="AC636" s="2">
        <v>11.830507381010353</v>
      </c>
      <c r="AD636" s="2">
        <v>5.3592740263545657E-2</v>
      </c>
    </row>
    <row r="637" spans="21:30" x14ac:dyDescent="0.2">
      <c r="U637" s="2" t="s">
        <v>139</v>
      </c>
      <c r="V637" s="7">
        <v>951</v>
      </c>
      <c r="W637" s="2" t="s">
        <v>107</v>
      </c>
      <c r="X637" s="2">
        <v>192.5</v>
      </c>
      <c r="Y637" s="2">
        <v>812.78375000000005</v>
      </c>
      <c r="Z637" s="2">
        <v>11.460981992646644</v>
      </c>
      <c r="AA637" s="2">
        <v>11.460981992646644</v>
      </c>
      <c r="AB637" s="2">
        <f t="shared" si="15"/>
        <v>-0.10862890522812307</v>
      </c>
      <c r="AC637" s="2">
        <v>11.715280933982218</v>
      </c>
      <c r="AD637" s="2">
        <v>3.0083300181935613E-3</v>
      </c>
    </row>
    <row r="638" spans="21:30" x14ac:dyDescent="0.2">
      <c r="U638" s="2" t="s">
        <v>139</v>
      </c>
      <c r="V638" s="7">
        <v>951</v>
      </c>
      <c r="W638" s="2" t="s">
        <v>107</v>
      </c>
      <c r="X638" s="2">
        <v>194.5</v>
      </c>
      <c r="Y638" s="2">
        <v>818.41475000000014</v>
      </c>
      <c r="Z638" s="2">
        <v>12.601879944011243</v>
      </c>
      <c r="AA638" s="2">
        <v>12.601879944011243</v>
      </c>
      <c r="AB638" s="2">
        <f t="shared" si="15"/>
        <v>0.39222529542093554</v>
      </c>
      <c r="AC638" s="2">
        <v>11.840273233926442</v>
      </c>
      <c r="AD638" s="2">
        <v>5.7879949693708355E-2</v>
      </c>
    </row>
    <row r="639" spans="21:30" x14ac:dyDescent="0.2">
      <c r="U639" s="2" t="s">
        <v>139</v>
      </c>
      <c r="V639" s="7">
        <v>951</v>
      </c>
      <c r="W639" s="2" t="s">
        <v>107</v>
      </c>
      <c r="X639" s="2">
        <v>196.5</v>
      </c>
      <c r="Y639" s="2">
        <v>824.04575</v>
      </c>
      <c r="Z639" s="2">
        <v>12.088130058074196</v>
      </c>
      <c r="AA639" s="2">
        <v>12.088130058074196</v>
      </c>
      <c r="AB639" s="2">
        <f t="shared" si="15"/>
        <v>0.16668909549457211</v>
      </c>
      <c r="AC639" s="2">
        <v>11.770243806287592</v>
      </c>
      <c r="AD639" s="2">
        <v>2.7137030960253661E-2</v>
      </c>
    </row>
    <row r="640" spans="21:30" x14ac:dyDescent="0.2">
      <c r="U640" s="2" t="s">
        <v>139</v>
      </c>
      <c r="V640" s="7">
        <v>951</v>
      </c>
      <c r="W640" s="2" t="s">
        <v>140</v>
      </c>
      <c r="X640" s="2">
        <v>200.5</v>
      </c>
      <c r="Y640" s="2">
        <v>835.30774999999994</v>
      </c>
      <c r="Z640" s="2">
        <v>11.661366989058878</v>
      </c>
      <c r="AA640" s="2">
        <v>11.661366989058878</v>
      </c>
      <c r="AB640" s="2">
        <f t="shared" si="15"/>
        <v>-2.0659891803152419E-2</v>
      </c>
      <c r="AC640" s="2">
        <v>11.848521437664363</v>
      </c>
      <c r="AD640" s="2">
        <v>6.1500911134655389E-2</v>
      </c>
    </row>
    <row r="641" spans="21:30" x14ac:dyDescent="0.2">
      <c r="U641" s="2" t="s">
        <v>139</v>
      </c>
      <c r="V641" s="7">
        <v>951</v>
      </c>
      <c r="W641" s="2" t="s">
        <v>140</v>
      </c>
      <c r="X641" s="2">
        <v>200.75</v>
      </c>
      <c r="Y641" s="2">
        <v>836.01162500000009</v>
      </c>
      <c r="Z641" s="2">
        <v>11.038860047647008</v>
      </c>
      <c r="AA641" s="2">
        <v>11.038860047647008</v>
      </c>
      <c r="AB641" s="2">
        <f t="shared" si="15"/>
        <v>-0.29394043908296297</v>
      </c>
      <c r="AC641" s="2">
        <v>11.558025230980755</v>
      </c>
      <c r="AD641" s="2">
        <v>-6.6026923599448395E-2</v>
      </c>
    </row>
    <row r="642" spans="21:30" x14ac:dyDescent="0.2">
      <c r="U642" s="2" t="s">
        <v>139</v>
      </c>
      <c r="V642" s="7">
        <v>951</v>
      </c>
      <c r="W642" s="2" t="s">
        <v>140</v>
      </c>
      <c r="X642" s="2">
        <v>202.5</v>
      </c>
      <c r="Y642" s="2">
        <v>840.93875000000003</v>
      </c>
      <c r="Z642" s="2">
        <v>11.852370149530493</v>
      </c>
      <c r="AA642" s="2">
        <v>11.852370149530493</v>
      </c>
      <c r="AB642" s="2">
        <f t="shared" si="15"/>
        <v>6.3190495643887346E-2</v>
      </c>
      <c r="AC642" s="2">
        <v>11.4937601674098</v>
      </c>
      <c r="AD642" s="2">
        <v>-9.423928650709712E-2</v>
      </c>
    </row>
    <row r="643" spans="21:30" x14ac:dyDescent="0.2">
      <c r="U643" s="2" t="s">
        <v>139</v>
      </c>
      <c r="V643" s="7">
        <v>951</v>
      </c>
      <c r="W643" s="2" t="s">
        <v>107</v>
      </c>
      <c r="X643" s="2">
        <v>204.5</v>
      </c>
      <c r="Y643" s="2">
        <v>846.56975000000011</v>
      </c>
      <c r="Z643" s="2">
        <v>11.149398910593201</v>
      </c>
      <c r="AA643" s="2">
        <v>11.149398910593201</v>
      </c>
      <c r="AB643" s="2">
        <f t="shared" ref="AB643:AB706" si="16">0.439*AA643-5.14</f>
        <v>-0.24541387824958427</v>
      </c>
      <c r="AC643" s="2">
        <v>11.35761340503247</v>
      </c>
      <c r="AD643" s="2">
        <v>-0.15400771519074485</v>
      </c>
    </row>
    <row r="644" spans="21:30" x14ac:dyDescent="0.2">
      <c r="U644" s="2" t="s">
        <v>139</v>
      </c>
      <c r="V644" s="7">
        <v>951</v>
      </c>
      <c r="W644" s="2" t="s">
        <v>107</v>
      </c>
      <c r="X644" s="2">
        <v>206.5</v>
      </c>
      <c r="Y644" s="2">
        <v>852.20074999999997</v>
      </c>
      <c r="Z644" s="2">
        <v>11.766804740219412</v>
      </c>
      <c r="AA644" s="2">
        <v>11.766804740219412</v>
      </c>
      <c r="AB644" s="2">
        <f t="shared" si="16"/>
        <v>2.5627280956322274E-2</v>
      </c>
      <c r="AC644" s="2">
        <v>11.51173407176536</v>
      </c>
      <c r="AD644" s="2">
        <v>-8.6348742495006015E-2</v>
      </c>
    </row>
    <row r="645" spans="21:30" x14ac:dyDescent="0.2">
      <c r="U645" s="2" t="s">
        <v>139</v>
      </c>
      <c r="V645" s="7">
        <v>951</v>
      </c>
      <c r="W645" s="2" t="s">
        <v>107</v>
      </c>
      <c r="X645" s="2">
        <v>208.5</v>
      </c>
      <c r="Y645" s="2">
        <v>857.83175000000006</v>
      </c>
      <c r="Z645" s="2">
        <v>10.980633177172242</v>
      </c>
      <c r="AA645" s="2">
        <v>10.980633177172242</v>
      </c>
      <c r="AB645" s="2">
        <f t="shared" si="16"/>
        <v>-0.31950203522138487</v>
      </c>
      <c r="AC645" s="2">
        <v>11.36836185386627</v>
      </c>
      <c r="AD645" s="2">
        <v>-0.14928914615270727</v>
      </c>
    </row>
    <row r="646" spans="21:30" x14ac:dyDescent="0.2">
      <c r="U646" s="2" t="s">
        <v>139</v>
      </c>
      <c r="V646" s="7">
        <v>951</v>
      </c>
      <c r="W646" s="2" t="s">
        <v>107</v>
      </c>
      <c r="X646" s="2">
        <v>210.5</v>
      </c>
      <c r="Y646" s="2">
        <v>863.46275000000014</v>
      </c>
      <c r="Z646" s="2">
        <v>11.809463381311453</v>
      </c>
      <c r="AA646" s="2">
        <v>11.809463381311453</v>
      </c>
      <c r="AB646" s="2">
        <f t="shared" si="16"/>
        <v>4.4354424395727676E-2</v>
      </c>
      <c r="AC646" s="2">
        <v>11.505765786453903</v>
      </c>
      <c r="AD646" s="2">
        <v>-8.8968819746735761E-2</v>
      </c>
    </row>
    <row r="647" spans="21:30" x14ac:dyDescent="0.2">
      <c r="U647" s="2" t="s">
        <v>139</v>
      </c>
      <c r="V647" s="7">
        <v>951</v>
      </c>
      <c r="W647" s="2" t="s">
        <v>107</v>
      </c>
      <c r="X647" s="2">
        <v>212.5</v>
      </c>
      <c r="Y647" s="2">
        <v>869.09375</v>
      </c>
      <c r="Z647" s="2">
        <v>11.135509060035044</v>
      </c>
      <c r="AA647" s="2">
        <v>11.135509060035044</v>
      </c>
      <c r="AB647" s="2">
        <f t="shared" si="16"/>
        <v>-0.2515115226446154</v>
      </c>
      <c r="AC647" s="2">
        <v>11.403050936077941</v>
      </c>
      <c r="AD647" s="2">
        <v>-0.13406063906178378</v>
      </c>
    </row>
    <row r="648" spans="21:30" x14ac:dyDescent="0.2">
      <c r="U648" s="2" t="s">
        <v>139</v>
      </c>
      <c r="V648" s="7">
        <v>951</v>
      </c>
      <c r="W648" s="2" t="s">
        <v>107</v>
      </c>
      <c r="X648" s="2">
        <v>216.25</v>
      </c>
      <c r="Y648" s="2">
        <v>879.65187500000002</v>
      </c>
      <c r="Z648" s="2">
        <v>11.836418573531361</v>
      </c>
      <c r="AA648" s="2">
        <v>11.836418573531361</v>
      </c>
      <c r="AB648" s="2">
        <f t="shared" si="16"/>
        <v>5.6187753780267968E-2</v>
      </c>
      <c r="AC648" s="2">
        <v>11.563486290483137</v>
      </c>
      <c r="AD648" s="2">
        <v>-6.3629518477902103E-2</v>
      </c>
    </row>
    <row r="649" spans="21:30" x14ac:dyDescent="0.2">
      <c r="U649" s="2" t="s">
        <v>139</v>
      </c>
      <c r="V649" s="7">
        <v>951</v>
      </c>
      <c r="W649" s="2" t="s">
        <v>107</v>
      </c>
      <c r="X649" s="2">
        <v>218.5</v>
      </c>
      <c r="Y649" s="2">
        <v>885.98675000000003</v>
      </c>
      <c r="Z649" s="2">
        <v>11.253230488339598</v>
      </c>
      <c r="AA649" s="2">
        <v>11.253230488339598</v>
      </c>
      <c r="AB649" s="2">
        <f t="shared" si="16"/>
        <v>-0.19983181561891605</v>
      </c>
      <c r="AC649" s="2">
        <v>11.402853001483736</v>
      </c>
      <c r="AD649" s="2">
        <v>-0.13414753234863941</v>
      </c>
    </row>
    <row r="650" spans="21:30" x14ac:dyDescent="0.2">
      <c r="U650" s="2" t="s">
        <v>139</v>
      </c>
      <c r="V650" s="7">
        <v>951</v>
      </c>
      <c r="W650" s="2" t="s">
        <v>107</v>
      </c>
      <c r="X650" s="2">
        <v>220.5</v>
      </c>
      <c r="Y650" s="2">
        <v>891.61775000000011</v>
      </c>
      <c r="Z650" s="2">
        <v>11.782809949198235</v>
      </c>
      <c r="AA650" s="2">
        <v>11.782809949198235</v>
      </c>
      <c r="AB650" s="2">
        <f t="shared" si="16"/>
        <v>3.2653567698025299E-2</v>
      </c>
      <c r="AC650" s="2">
        <v>11.44901562468122</v>
      </c>
      <c r="AD650" s="2">
        <v>-0.11388214076494396</v>
      </c>
    </row>
    <row r="651" spans="21:30" x14ac:dyDescent="0.2">
      <c r="U651" s="2" t="s">
        <v>139</v>
      </c>
      <c r="V651" s="7">
        <v>951</v>
      </c>
      <c r="W651" s="2" t="s">
        <v>107</v>
      </c>
      <c r="X651" s="2">
        <v>222.5</v>
      </c>
      <c r="Y651" s="2">
        <v>897.24874999999997</v>
      </c>
      <c r="Z651" s="2">
        <v>11.006296936314437</v>
      </c>
      <c r="AA651" s="2">
        <v>11.006296936314437</v>
      </c>
      <c r="AB651" s="2">
        <f t="shared" si="16"/>
        <v>-0.30823564495796241</v>
      </c>
      <c r="AC651" s="2">
        <v>11.502969596390702</v>
      </c>
      <c r="AD651" s="2">
        <v>-9.0196347184480885E-2</v>
      </c>
    </row>
    <row r="652" spans="21:30" x14ac:dyDescent="0.2">
      <c r="U652" s="2" t="s">
        <v>139</v>
      </c>
      <c r="V652" s="7">
        <v>951</v>
      </c>
      <c r="W652" s="2" t="s">
        <v>140</v>
      </c>
      <c r="X652" s="2">
        <v>224.5</v>
      </c>
      <c r="Y652" s="2">
        <v>902.87975000000006</v>
      </c>
      <c r="Z652" s="2">
        <v>11.366322176022472</v>
      </c>
      <c r="AA652" s="2">
        <v>11.366322176022472</v>
      </c>
      <c r="AB652" s="2">
        <f t="shared" si="16"/>
        <v>-0.15018456472613462</v>
      </c>
      <c r="AC652" s="2">
        <v>11.741194715034357</v>
      </c>
      <c r="AD652" s="2">
        <v>1.4384479900082958E-2</v>
      </c>
    </row>
    <row r="653" spans="21:30" x14ac:dyDescent="0.2">
      <c r="U653" s="2" t="s">
        <v>139</v>
      </c>
      <c r="V653" s="7">
        <v>951</v>
      </c>
      <c r="W653" s="2" t="s">
        <v>107</v>
      </c>
      <c r="X653" s="2">
        <v>226.5</v>
      </c>
      <c r="Y653" s="2">
        <v>908.51075000000014</v>
      </c>
      <c r="Z653" s="2">
        <v>12.106188432078765</v>
      </c>
      <c r="AA653" s="2">
        <v>12.106188432078765</v>
      </c>
      <c r="AB653" s="2">
        <f t="shared" si="16"/>
        <v>0.17461672168257802</v>
      </c>
      <c r="AC653" s="2">
        <v>11.704842708725504</v>
      </c>
      <c r="AD653" s="2">
        <v>-1.5740508695030186E-3</v>
      </c>
    </row>
    <row r="654" spans="21:30" x14ac:dyDescent="0.2">
      <c r="U654" s="2" t="s">
        <v>139</v>
      </c>
      <c r="V654" s="7">
        <v>951</v>
      </c>
      <c r="W654" s="2" t="s">
        <v>141</v>
      </c>
      <c r="X654" s="2">
        <v>228.5</v>
      </c>
      <c r="Y654" s="2">
        <v>914.14175</v>
      </c>
      <c r="Z654" s="2">
        <v>12.444356081557871</v>
      </c>
      <c r="AA654" s="2">
        <v>12.444356081557871</v>
      </c>
      <c r="AB654" s="2">
        <f t="shared" si="16"/>
        <v>0.32307231980390583</v>
      </c>
      <c r="AC654" s="2">
        <v>11.860559512677479</v>
      </c>
      <c r="AD654" s="2">
        <v>6.678562606541405E-2</v>
      </c>
    </row>
    <row r="655" spans="21:30" x14ac:dyDescent="0.2">
      <c r="U655" s="2" t="s">
        <v>139</v>
      </c>
      <c r="V655" s="7">
        <v>951</v>
      </c>
      <c r="W655" s="2" t="s">
        <v>107</v>
      </c>
      <c r="X655" s="2">
        <v>231.75</v>
      </c>
      <c r="Y655" s="2">
        <v>923.29212499999994</v>
      </c>
      <c r="Z655" s="2">
        <v>11.601049917653985</v>
      </c>
      <c r="AA655" s="2">
        <v>11.601049917653985</v>
      </c>
      <c r="AB655" s="2">
        <f t="shared" si="16"/>
        <v>-4.7139086149900145E-2</v>
      </c>
      <c r="AC655" s="2">
        <v>12.006177625405929</v>
      </c>
      <c r="AD655" s="2">
        <v>0.13071197755320352</v>
      </c>
    </row>
    <row r="656" spans="21:30" x14ac:dyDescent="0.2">
      <c r="U656" s="2" t="s">
        <v>139</v>
      </c>
      <c r="V656" s="7">
        <v>951</v>
      </c>
      <c r="W656" s="2" t="s">
        <v>140</v>
      </c>
      <c r="X656" s="2">
        <v>234.5</v>
      </c>
      <c r="Y656" s="2">
        <v>931.03475000000003</v>
      </c>
      <c r="Z656" s="2">
        <v>11.784880956074295</v>
      </c>
      <c r="AA656" s="2">
        <v>11.784880956074295</v>
      </c>
      <c r="AB656" s="2">
        <f t="shared" si="16"/>
        <v>3.356273971661583E-2</v>
      </c>
      <c r="AC656" s="2">
        <v>11.843993639128115</v>
      </c>
      <c r="AD656" s="2">
        <v>5.9513207577242433E-2</v>
      </c>
    </row>
    <row r="657" spans="21:30" x14ac:dyDescent="0.2">
      <c r="U657" s="2" t="s">
        <v>139</v>
      </c>
      <c r="V657" s="7">
        <v>951</v>
      </c>
      <c r="W657" s="2" t="s">
        <v>141</v>
      </c>
      <c r="X657" s="2">
        <v>236.5</v>
      </c>
      <c r="Y657" s="2">
        <v>936.66575000000012</v>
      </c>
      <c r="Z657" s="2">
        <v>12.094412739664735</v>
      </c>
      <c r="AA657" s="2">
        <v>12.094412739664735</v>
      </c>
      <c r="AB657" s="2">
        <f t="shared" si="16"/>
        <v>0.16944719271281894</v>
      </c>
      <c r="AC657" s="2">
        <v>11.788758704730647</v>
      </c>
      <c r="AD657" s="2">
        <v>3.5265071376754165E-2</v>
      </c>
    </row>
    <row r="658" spans="21:30" x14ac:dyDescent="0.2">
      <c r="U658" s="2" t="s">
        <v>139</v>
      </c>
      <c r="V658" s="7">
        <v>951</v>
      </c>
      <c r="W658" s="2" t="s">
        <v>141</v>
      </c>
      <c r="X658" s="2">
        <v>238.5</v>
      </c>
      <c r="Y658" s="2">
        <v>942.29674999999997</v>
      </c>
      <c r="Z658" s="2">
        <v>11.295268500689691</v>
      </c>
      <c r="AA658" s="2">
        <v>11.295268500689691</v>
      </c>
      <c r="AB658" s="2">
        <f t="shared" si="16"/>
        <v>-0.18137712819722562</v>
      </c>
      <c r="AC658" s="2">
        <v>11.740685994072042</v>
      </c>
      <c r="AD658" s="2">
        <v>1.4161151397626526E-2</v>
      </c>
    </row>
    <row r="659" spans="21:30" x14ac:dyDescent="0.2">
      <c r="U659" s="2" t="s">
        <v>139</v>
      </c>
      <c r="V659" s="7">
        <v>951</v>
      </c>
      <c r="W659" s="2" t="s">
        <v>140</v>
      </c>
      <c r="X659" s="2">
        <v>240.5</v>
      </c>
      <c r="Y659" s="2">
        <v>947.92775000000006</v>
      </c>
      <c r="Z659" s="2">
        <v>12.168181409570529</v>
      </c>
      <c r="AA659" s="2">
        <v>12.168181409570529</v>
      </c>
      <c r="AB659" s="2">
        <f t="shared" si="16"/>
        <v>0.20183163880146271</v>
      </c>
      <c r="AC659" s="2">
        <v>11.839532159748305</v>
      </c>
      <c r="AD659" s="2">
        <v>5.7554618129506352E-2</v>
      </c>
    </row>
    <row r="660" spans="21:30" x14ac:dyDescent="0.2">
      <c r="U660" s="2" t="s">
        <v>139</v>
      </c>
      <c r="V660" s="7">
        <v>951</v>
      </c>
      <c r="W660" s="2" t="s">
        <v>140</v>
      </c>
      <c r="X660" s="2">
        <v>242.5</v>
      </c>
      <c r="Y660" s="2">
        <v>953.55875000000015</v>
      </c>
      <c r="Z660" s="2">
        <v>11.36068636436096</v>
      </c>
      <c r="AA660" s="2">
        <v>11.36068636436096</v>
      </c>
      <c r="AB660" s="2">
        <f t="shared" si="16"/>
        <v>-0.15265868604553834</v>
      </c>
      <c r="AC660" s="2">
        <v>11.819554700490116</v>
      </c>
      <c r="AD660" s="2">
        <v>4.8784513515161443E-2</v>
      </c>
    </row>
    <row r="661" spans="21:30" x14ac:dyDescent="0.2">
      <c r="U661" s="2" t="s">
        <v>139</v>
      </c>
      <c r="V661" s="7">
        <v>951</v>
      </c>
      <c r="W661" s="2" t="s">
        <v>140</v>
      </c>
      <c r="X661" s="2">
        <v>244.5</v>
      </c>
      <c r="Y661" s="2">
        <v>959.18975</v>
      </c>
      <c r="Z661" s="2">
        <v>12.279111784455612</v>
      </c>
      <c r="AA661" s="2">
        <v>12.279111784455612</v>
      </c>
      <c r="AB661" s="2">
        <f t="shared" si="16"/>
        <v>0.25053007337601407</v>
      </c>
      <c r="AC661" s="2">
        <v>11.862100150932779</v>
      </c>
      <c r="AD661" s="2">
        <v>6.7461966259489969E-2</v>
      </c>
    </row>
    <row r="662" spans="21:30" x14ac:dyDescent="0.2">
      <c r="U662" s="2" t="s">
        <v>139</v>
      </c>
      <c r="V662" s="7">
        <v>951</v>
      </c>
      <c r="W662" s="2" t="s">
        <v>140</v>
      </c>
      <c r="X662" s="2">
        <v>246.75</v>
      </c>
      <c r="Y662" s="2">
        <v>965.52462500000001</v>
      </c>
      <c r="Z662" s="2">
        <v>11.994525443373789</v>
      </c>
      <c r="AA662" s="2">
        <v>11.994525443373789</v>
      </c>
      <c r="AB662" s="2">
        <f t="shared" si="16"/>
        <v>0.12559666964109351</v>
      </c>
      <c r="AC662" s="2">
        <v>11.827275998385202</v>
      </c>
      <c r="AD662" s="2">
        <v>5.2174163291104136E-2</v>
      </c>
    </row>
    <row r="663" spans="21:30" x14ac:dyDescent="0.2">
      <c r="U663" s="2" t="s">
        <v>139</v>
      </c>
      <c r="V663" s="7">
        <v>951</v>
      </c>
      <c r="W663" s="2" t="s">
        <v>140</v>
      </c>
      <c r="X663" s="2">
        <v>249.5</v>
      </c>
      <c r="Y663" s="2">
        <v>973.2672500000001</v>
      </c>
      <c r="Z663" s="2">
        <v>11.507995752903003</v>
      </c>
      <c r="AA663" s="2">
        <v>11.507995752903003</v>
      </c>
      <c r="AB663" s="2">
        <f t="shared" si="16"/>
        <v>-8.7989864475581214E-2</v>
      </c>
      <c r="AC663" s="2">
        <v>12.115825819310036</v>
      </c>
      <c r="AD663" s="2">
        <v>0.17884753467710635</v>
      </c>
    </row>
    <row r="664" spans="21:30" x14ac:dyDescent="0.2">
      <c r="U664" s="2" t="s">
        <v>139</v>
      </c>
      <c r="V664" s="7">
        <v>951</v>
      </c>
      <c r="W664" s="2" t="s">
        <v>140</v>
      </c>
      <c r="X664" s="2">
        <v>251.5</v>
      </c>
      <c r="Y664" s="2">
        <v>978.89824999999996</v>
      </c>
      <c r="Z664" s="2">
        <v>11.994060646832644</v>
      </c>
      <c r="AA664" s="2">
        <v>11.994060646832644</v>
      </c>
      <c r="AB664" s="2">
        <f t="shared" si="16"/>
        <v>0.12539262395953088</v>
      </c>
      <c r="AC664" s="2">
        <v>11.952404495315328</v>
      </c>
      <c r="AD664" s="2">
        <v>0.10710557344342941</v>
      </c>
    </row>
    <row r="665" spans="21:30" x14ac:dyDescent="0.2">
      <c r="U665" s="2" t="s">
        <v>139</v>
      </c>
      <c r="V665" s="7">
        <v>951</v>
      </c>
      <c r="W665" s="2" t="s">
        <v>140</v>
      </c>
      <c r="X665" s="2">
        <v>253.5</v>
      </c>
      <c r="Y665" s="2">
        <v>984.52925000000005</v>
      </c>
      <c r="Z665" s="2">
        <v>12.803435468985134</v>
      </c>
      <c r="AA665" s="2">
        <v>12.803435468985134</v>
      </c>
      <c r="AB665" s="2">
        <f t="shared" si="16"/>
        <v>0.48070817088447448</v>
      </c>
      <c r="AC665" s="2">
        <v>11.860801980962277</v>
      </c>
      <c r="AD665" s="2">
        <v>6.6892069642439544E-2</v>
      </c>
    </row>
    <row r="666" spans="21:30" x14ac:dyDescent="0.2">
      <c r="U666" s="2" t="s">
        <v>139</v>
      </c>
      <c r="V666" s="7">
        <v>951</v>
      </c>
      <c r="W666" s="2" t="s">
        <v>140</v>
      </c>
      <c r="X666" s="2">
        <v>255.5</v>
      </c>
      <c r="Y666" s="2">
        <v>990.16025000000013</v>
      </c>
      <c r="Z666" s="2">
        <v>11.462005164482065</v>
      </c>
      <c r="AA666" s="2">
        <v>11.462005164482065</v>
      </c>
      <c r="AB666" s="2">
        <f t="shared" si="16"/>
        <v>-0.10817973279237325</v>
      </c>
      <c r="AC666" s="2">
        <v>11.81025290171327</v>
      </c>
      <c r="AD666" s="2">
        <v>4.4701023852125488E-2</v>
      </c>
    </row>
    <row r="667" spans="21:30" x14ac:dyDescent="0.2">
      <c r="U667" s="2" t="s">
        <v>139</v>
      </c>
      <c r="V667" s="7">
        <v>951</v>
      </c>
      <c r="W667" s="2" t="s">
        <v>140</v>
      </c>
      <c r="X667" s="2">
        <v>257.5</v>
      </c>
      <c r="Y667" s="2">
        <v>995.79124999999999</v>
      </c>
      <c r="Z667" s="2">
        <v>11.536512871608545</v>
      </c>
      <c r="AA667" s="2">
        <v>11.536512871608545</v>
      </c>
      <c r="AB667" s="2">
        <f t="shared" si="16"/>
        <v>-7.5470849363847847E-2</v>
      </c>
      <c r="AC667" s="2">
        <v>11.716301841203368</v>
      </c>
      <c r="AD667" s="2">
        <v>3.4565082882789255E-3</v>
      </c>
    </row>
    <row r="668" spans="21:30" x14ac:dyDescent="0.2">
      <c r="U668" s="2" t="s">
        <v>139</v>
      </c>
      <c r="V668" s="7">
        <v>951</v>
      </c>
      <c r="W668" s="2" t="s">
        <v>140</v>
      </c>
      <c r="X668" s="2">
        <v>262.75</v>
      </c>
      <c r="Y668" s="2">
        <v>1010.572625</v>
      </c>
      <c r="Z668" s="2">
        <v>11.255250356657964</v>
      </c>
      <c r="AA668" s="2">
        <v>11.255250356657964</v>
      </c>
      <c r="AB668" s="2">
        <f t="shared" si="16"/>
        <v>-0.19894509342715327</v>
      </c>
      <c r="AC668" s="2">
        <v>11.486939997583658</v>
      </c>
      <c r="AD668" s="2">
        <v>-9.7233341060773526E-2</v>
      </c>
    </row>
    <row r="669" spans="21:30" x14ac:dyDescent="0.2">
      <c r="U669" s="2" t="s">
        <v>139</v>
      </c>
      <c r="V669" s="7">
        <v>951</v>
      </c>
      <c r="W669" s="2" t="s">
        <v>140</v>
      </c>
      <c r="X669" s="2">
        <v>264.5</v>
      </c>
      <c r="Y669" s="2">
        <v>1015.4997499999999</v>
      </c>
      <c r="Z669" s="2">
        <v>11.524305344283128</v>
      </c>
      <c r="AA669" s="2">
        <v>11.524305344283128</v>
      </c>
      <c r="AB669" s="2">
        <f t="shared" si="16"/>
        <v>-8.0829953859706372E-2</v>
      </c>
      <c r="AC669" s="2">
        <v>11.387628648508191</v>
      </c>
      <c r="AD669" s="2">
        <v>-0.14083102330490416</v>
      </c>
    </row>
    <row r="670" spans="21:30" x14ac:dyDescent="0.2">
      <c r="U670" s="2" t="s">
        <v>139</v>
      </c>
      <c r="V670" s="7">
        <v>951</v>
      </c>
      <c r="W670" s="2" t="s">
        <v>140</v>
      </c>
      <c r="X670" s="2">
        <v>266.5</v>
      </c>
      <c r="Y670" s="2">
        <v>1021.13075</v>
      </c>
      <c r="Z670" s="2">
        <v>11.656626250886596</v>
      </c>
      <c r="AA670" s="2">
        <v>11.656626250886596</v>
      </c>
      <c r="AB670" s="2">
        <f t="shared" si="16"/>
        <v>-2.2741075860784221E-2</v>
      </c>
      <c r="AC670" s="2">
        <v>11.496045657982735</v>
      </c>
      <c r="AD670" s="2">
        <v>-9.3235956145578669E-2</v>
      </c>
    </row>
    <row r="671" spans="21:30" x14ac:dyDescent="0.2">
      <c r="U671" s="2" t="s">
        <v>139</v>
      </c>
      <c r="V671" s="7">
        <v>951</v>
      </c>
      <c r="W671" s="2" t="s">
        <v>140</v>
      </c>
      <c r="X671" s="2">
        <v>268.5</v>
      </c>
      <c r="Y671" s="2">
        <v>1026.7617500000001</v>
      </c>
      <c r="Z671" s="2">
        <v>10.965448419104717</v>
      </c>
      <c r="AA671" s="2">
        <v>10.965448419104717</v>
      </c>
      <c r="AB671" s="2">
        <f t="shared" si="16"/>
        <v>-0.32616814401302907</v>
      </c>
      <c r="AC671" s="2">
        <v>11.561026725682312</v>
      </c>
      <c r="AD671" s="2">
        <v>-6.4709267425464567E-2</v>
      </c>
    </row>
    <row r="672" spans="21:30" x14ac:dyDescent="0.2">
      <c r="U672" s="2" t="s">
        <v>139</v>
      </c>
      <c r="V672" s="7">
        <v>951</v>
      </c>
      <c r="W672" s="2" t="s">
        <v>141</v>
      </c>
      <c r="X672" s="2">
        <v>270.5</v>
      </c>
      <c r="Y672" s="2">
        <v>1032.39275</v>
      </c>
      <c r="Z672" s="2">
        <v>12.078597918981265</v>
      </c>
      <c r="AA672" s="2">
        <v>12.078597918981265</v>
      </c>
      <c r="AB672" s="2">
        <f t="shared" si="16"/>
        <v>0.16250448643277515</v>
      </c>
      <c r="AC672" s="2">
        <v>11.863050630194843</v>
      </c>
      <c r="AD672" s="2">
        <v>6.7879226655536584E-2</v>
      </c>
    </row>
    <row r="673" spans="21:30" x14ac:dyDescent="0.2">
      <c r="U673" s="2" t="s">
        <v>139</v>
      </c>
      <c r="V673" s="7">
        <v>951</v>
      </c>
      <c r="W673" s="2" t="s">
        <v>140</v>
      </c>
      <c r="X673" s="2">
        <v>273.25</v>
      </c>
      <c r="Y673" s="2">
        <v>1040.1353750000001</v>
      </c>
      <c r="Z673" s="2">
        <v>11.580155695155851</v>
      </c>
      <c r="AA673" s="2">
        <v>11.580155695155851</v>
      </c>
      <c r="AB673" s="2">
        <f t="shared" si="16"/>
        <v>-5.6311649826580989E-2</v>
      </c>
      <c r="AC673" s="2">
        <v>11.80011451270388</v>
      </c>
      <c r="AD673" s="2">
        <v>4.0250271077003852E-2</v>
      </c>
    </row>
    <row r="674" spans="21:30" x14ac:dyDescent="0.2">
      <c r="U674" s="2" t="s">
        <v>139</v>
      </c>
      <c r="V674" s="7">
        <v>951</v>
      </c>
      <c r="W674" s="2" t="s">
        <v>140</v>
      </c>
      <c r="X674" s="2">
        <v>275.5</v>
      </c>
      <c r="Y674" s="2">
        <v>1046.4702500000001</v>
      </c>
      <c r="Z674" s="2">
        <v>13.03442486684578</v>
      </c>
      <c r="AA674" s="2">
        <v>13.03442486684578</v>
      </c>
      <c r="AB674" s="2">
        <f t="shared" si="16"/>
        <v>0.58211251654529761</v>
      </c>
      <c r="AC674" s="2">
        <v>11.964822684288796</v>
      </c>
      <c r="AD674" s="2">
        <v>0.11255715840278224</v>
      </c>
    </row>
    <row r="675" spans="21:30" x14ac:dyDescent="0.2">
      <c r="U675" s="2" t="s">
        <v>139</v>
      </c>
      <c r="V675" s="7">
        <v>951</v>
      </c>
      <c r="W675" s="2" t="s">
        <v>140</v>
      </c>
      <c r="X675" s="2">
        <v>277.5</v>
      </c>
      <c r="Y675" s="2">
        <v>1052.1012499999999</v>
      </c>
      <c r="Z675" s="2">
        <v>11.341945663431783</v>
      </c>
      <c r="AA675" s="2">
        <v>11.341945663431783</v>
      </c>
      <c r="AB675" s="2">
        <f t="shared" si="16"/>
        <v>-0.16088585375344699</v>
      </c>
      <c r="AC675" s="2">
        <v>11.908739443393412</v>
      </c>
      <c r="AD675" s="2">
        <v>8.7936615649708116E-2</v>
      </c>
    </row>
    <row r="676" spans="21:30" x14ac:dyDescent="0.2">
      <c r="U676" s="2" t="s">
        <v>139</v>
      </c>
      <c r="V676" s="7">
        <v>951</v>
      </c>
      <c r="W676" s="2" t="s">
        <v>140</v>
      </c>
      <c r="X676" s="2">
        <v>279.5</v>
      </c>
      <c r="Y676" s="2">
        <v>1057.73225</v>
      </c>
      <c r="Z676" s="2">
        <v>11.788989277029305</v>
      </c>
      <c r="AA676" s="2">
        <v>11.788989277029305</v>
      </c>
      <c r="AB676" s="2">
        <f t="shared" si="16"/>
        <v>3.5366292615865547E-2</v>
      </c>
      <c r="AC676" s="2">
        <v>11.944775413046255</v>
      </c>
      <c r="AD676" s="2">
        <v>0.10375640632730665</v>
      </c>
    </row>
    <row r="677" spans="21:30" x14ac:dyDescent="0.2">
      <c r="U677" s="2" t="s">
        <v>139</v>
      </c>
      <c r="V677" s="7">
        <v>951</v>
      </c>
      <c r="W677" s="2" t="s">
        <v>140</v>
      </c>
      <c r="X677" s="2">
        <v>281.5</v>
      </c>
      <c r="Y677" s="2">
        <v>1063.3632500000001</v>
      </c>
      <c r="Z677" s="2">
        <v>11.798181714504341</v>
      </c>
      <c r="AA677" s="2">
        <v>11.798181714504341</v>
      </c>
      <c r="AB677" s="2">
        <f t="shared" si="16"/>
        <v>3.9401772667406298E-2</v>
      </c>
      <c r="AC677" s="2">
        <v>11.638694185903645</v>
      </c>
      <c r="AD677" s="2">
        <v>-3.0613252388299372E-2</v>
      </c>
    </row>
    <row r="678" spans="21:30" x14ac:dyDescent="0.2">
      <c r="U678" s="2" t="s">
        <v>139</v>
      </c>
      <c r="V678" s="7">
        <v>951</v>
      </c>
      <c r="W678" s="2" t="s">
        <v>140</v>
      </c>
      <c r="X678" s="2">
        <v>283.5</v>
      </c>
      <c r="Y678" s="2">
        <v>1068.99425</v>
      </c>
      <c r="Z678" s="2">
        <v>11.760335543420062</v>
      </c>
      <c r="AA678" s="2">
        <v>11.760335543420062</v>
      </c>
      <c r="AB678" s="2">
        <f t="shared" si="16"/>
        <v>2.2787303561407235E-2</v>
      </c>
      <c r="AC678" s="2">
        <v>11.680277122155998</v>
      </c>
      <c r="AD678" s="2">
        <v>-1.2358343373517044E-2</v>
      </c>
    </row>
    <row r="679" spans="21:30" x14ac:dyDescent="0.2">
      <c r="U679" s="2" t="s">
        <v>139</v>
      </c>
      <c r="V679" s="7">
        <v>951</v>
      </c>
      <c r="W679" s="2" t="s">
        <v>141</v>
      </c>
      <c r="X679" s="2">
        <v>287.75</v>
      </c>
      <c r="Y679" s="2">
        <v>1080.9601250000001</v>
      </c>
      <c r="Z679" s="2">
        <v>11.50401873113274</v>
      </c>
      <c r="AA679" s="2">
        <v>11.50401873113274</v>
      </c>
      <c r="AB679" s="2">
        <f t="shared" si="16"/>
        <v>-8.9735777032726283E-2</v>
      </c>
      <c r="AC679" s="2">
        <v>11.53953791939087</v>
      </c>
      <c r="AD679" s="2">
        <v>-7.4142853387408003E-2</v>
      </c>
    </row>
    <row r="680" spans="21:30" x14ac:dyDescent="0.2">
      <c r="U680" s="2" t="s">
        <v>139</v>
      </c>
      <c r="V680" s="7">
        <v>951</v>
      </c>
      <c r="W680" s="2" t="s">
        <v>140</v>
      </c>
      <c r="X680" s="2">
        <v>289.5</v>
      </c>
      <c r="Y680" s="2">
        <v>1085.88725</v>
      </c>
      <c r="Z680" s="2">
        <v>11.549860344693542</v>
      </c>
      <c r="AA680" s="2">
        <v>11.549860344693542</v>
      </c>
      <c r="AB680" s="2">
        <f t="shared" si="16"/>
        <v>-6.9611308679534467E-2</v>
      </c>
      <c r="AC680" s="2">
        <v>11.575793895207127</v>
      </c>
      <c r="AD680" s="2">
        <v>-5.8226480004070602E-2</v>
      </c>
    </row>
    <row r="681" spans="21:30" x14ac:dyDescent="0.2">
      <c r="U681" s="2" t="s">
        <v>139</v>
      </c>
      <c r="V681" s="7">
        <v>951</v>
      </c>
      <c r="W681" s="2" t="s">
        <v>140</v>
      </c>
      <c r="X681" s="2">
        <v>291.5</v>
      </c>
      <c r="Y681" s="2">
        <v>1091.5182500000001</v>
      </c>
      <c r="Z681" s="2">
        <v>11.085293263203669</v>
      </c>
      <c r="AA681" s="2">
        <v>11.085293263203669</v>
      </c>
      <c r="AB681" s="2">
        <f t="shared" si="16"/>
        <v>-0.27355625745358925</v>
      </c>
      <c r="AC681" s="2">
        <v>11.367066932708303</v>
      </c>
      <c r="AD681" s="2">
        <v>-0.14985761654105456</v>
      </c>
    </row>
    <row r="682" spans="21:30" x14ac:dyDescent="0.2">
      <c r="U682" s="2" t="s">
        <v>139</v>
      </c>
      <c r="V682" s="7">
        <v>951</v>
      </c>
      <c r="W682" s="2" t="s">
        <v>140</v>
      </c>
      <c r="X682" s="2">
        <v>293.5</v>
      </c>
      <c r="Y682" s="2">
        <v>1097.1492499999999</v>
      </c>
      <c r="Z682" s="2">
        <v>11.979461593585622</v>
      </c>
      <c r="AA682" s="2">
        <v>11.979461593585622</v>
      </c>
      <c r="AB682" s="2">
        <f t="shared" si="16"/>
        <v>0.11898363958408886</v>
      </c>
      <c r="AC682" s="2">
        <v>11.282942040626587</v>
      </c>
      <c r="AD682" s="2">
        <v>-0.1867884441649279</v>
      </c>
    </row>
    <row r="683" spans="21:30" x14ac:dyDescent="0.2">
      <c r="U683" s="2" t="s">
        <v>139</v>
      </c>
      <c r="V683" s="7">
        <v>951</v>
      </c>
      <c r="W683" s="2" t="s">
        <v>140</v>
      </c>
      <c r="X683" s="2">
        <v>295.5</v>
      </c>
      <c r="Y683" s="2">
        <v>1102.78025</v>
      </c>
      <c r="Z683" s="2">
        <v>10.716700730925952</v>
      </c>
      <c r="AA683" s="2">
        <v>10.716700730925952</v>
      </c>
      <c r="AB683" s="2">
        <f t="shared" si="16"/>
        <v>-0.43536837912350634</v>
      </c>
      <c r="AC683" s="2">
        <v>11.448654773486997</v>
      </c>
      <c r="AD683" s="2">
        <v>-0.11404055443920846</v>
      </c>
    </row>
    <row r="684" spans="21:30" x14ac:dyDescent="0.2">
      <c r="U684" s="2" t="s">
        <v>139</v>
      </c>
      <c r="V684" s="7">
        <v>951</v>
      </c>
      <c r="W684" s="2" t="s">
        <v>140</v>
      </c>
      <c r="X684" s="2">
        <v>297.5</v>
      </c>
      <c r="Y684" s="2">
        <v>1108.4112500000001</v>
      </c>
      <c r="Z684" s="2">
        <v>11.083394270724149</v>
      </c>
      <c r="AA684" s="2">
        <v>11.083394270724149</v>
      </c>
      <c r="AB684" s="2">
        <f t="shared" si="16"/>
        <v>-0.27438991515209832</v>
      </c>
      <c r="AC684" s="2">
        <v>11.590406309091794</v>
      </c>
      <c r="AD684" s="2">
        <v>-5.181163030870195E-2</v>
      </c>
    </row>
    <row r="685" spans="21:30" x14ac:dyDescent="0.2">
      <c r="U685" s="2" t="s">
        <v>139</v>
      </c>
      <c r="V685" s="7">
        <v>951</v>
      </c>
      <c r="W685" s="2" t="s">
        <v>140</v>
      </c>
      <c r="X685" s="2">
        <v>299.5</v>
      </c>
      <c r="Y685" s="2">
        <v>1114.04225</v>
      </c>
      <c r="Z685" s="2">
        <v>12.378424008995591</v>
      </c>
      <c r="AA685" s="2">
        <v>12.378424008995591</v>
      </c>
      <c r="AB685" s="2">
        <f t="shared" si="16"/>
        <v>0.2941281399490645</v>
      </c>
      <c r="AC685" s="2">
        <v>11.389766412843789</v>
      </c>
      <c r="AD685" s="2">
        <v>-0.13989254476157598</v>
      </c>
    </row>
    <row r="686" spans="21:30" x14ac:dyDescent="0.2">
      <c r="U686" s="2" t="s">
        <v>139</v>
      </c>
      <c r="V686" s="7">
        <v>951</v>
      </c>
      <c r="W686" s="2" t="s">
        <v>140</v>
      </c>
      <c r="X686" s="2">
        <v>302.75</v>
      </c>
      <c r="Y686" s="2">
        <v>1123.1926250000001</v>
      </c>
      <c r="Z686" s="2">
        <v>11.794050941227653</v>
      </c>
      <c r="AA686" s="2">
        <v>11.794050941227653</v>
      </c>
      <c r="AB686" s="2">
        <f t="shared" si="16"/>
        <v>3.7588363198939767E-2</v>
      </c>
      <c r="AC686" s="2">
        <v>11.570449704373569</v>
      </c>
      <c r="AD686" s="2">
        <v>-6.0572579780003188E-2</v>
      </c>
    </row>
    <row r="687" spans="21:30" x14ac:dyDescent="0.2">
      <c r="U687" s="2" t="s">
        <v>139</v>
      </c>
      <c r="V687" s="7">
        <v>951</v>
      </c>
      <c r="W687" s="2" t="s">
        <v>140</v>
      </c>
      <c r="X687" s="2">
        <v>305.5</v>
      </c>
      <c r="Y687" s="2">
        <v>1130.93525</v>
      </c>
      <c r="Z687" s="2">
        <v>10.97626211234561</v>
      </c>
      <c r="AA687" s="2">
        <v>10.97626211234561</v>
      </c>
      <c r="AB687" s="2">
        <f t="shared" si="16"/>
        <v>-0.32142093268027683</v>
      </c>
      <c r="AC687" s="2">
        <v>11.666132058508596</v>
      </c>
      <c r="AD687" s="2">
        <v>-1.856802631472565E-2</v>
      </c>
    </row>
    <row r="688" spans="21:30" x14ac:dyDescent="0.2">
      <c r="U688" s="2" t="s">
        <v>139</v>
      </c>
      <c r="V688" s="7">
        <v>951</v>
      </c>
      <c r="W688" s="2" t="s">
        <v>140</v>
      </c>
      <c r="X688" s="2">
        <v>307.5</v>
      </c>
      <c r="Y688" s="2">
        <v>1136.5662500000001</v>
      </c>
      <c r="Z688" s="2">
        <v>11.620117188574854</v>
      </c>
      <c r="AA688" s="2">
        <v>11.620117188574854</v>
      </c>
      <c r="AB688" s="2">
        <f t="shared" si="16"/>
        <v>-3.8768554215638851E-2</v>
      </c>
      <c r="AC688" s="2">
        <v>11.591609160583621</v>
      </c>
      <c r="AD688" s="2">
        <v>-5.1283578503790395E-2</v>
      </c>
    </row>
    <row r="689" spans="21:30" x14ac:dyDescent="0.2">
      <c r="U689" s="2" t="s">
        <v>139</v>
      </c>
      <c r="V689" s="7">
        <v>951</v>
      </c>
      <c r="W689" s="2" t="s">
        <v>140</v>
      </c>
      <c r="X689" s="2">
        <v>309.5</v>
      </c>
      <c r="Y689" s="2">
        <v>1142.1972499999999</v>
      </c>
      <c r="Z689" s="2">
        <v>11.561806041399272</v>
      </c>
      <c r="AA689" s="2">
        <v>11.561806041399272</v>
      </c>
      <c r="AB689" s="2">
        <f t="shared" si="16"/>
        <v>-6.4367147825719506E-2</v>
      </c>
      <c r="AC689" s="2">
        <v>11.494373913970898</v>
      </c>
      <c r="AD689" s="2">
        <v>-9.3969851766774859E-2</v>
      </c>
    </row>
    <row r="690" spans="21:30" x14ac:dyDescent="0.2">
      <c r="U690" s="2" t="s">
        <v>139</v>
      </c>
      <c r="V690" s="7">
        <v>951</v>
      </c>
      <c r="W690" s="2" t="s">
        <v>140</v>
      </c>
      <c r="X690" s="2">
        <v>311.5</v>
      </c>
      <c r="Y690" s="2">
        <v>1147.82825</v>
      </c>
      <c r="Z690" s="2">
        <v>12.00580951937072</v>
      </c>
      <c r="AA690" s="2">
        <v>12.00580951937072</v>
      </c>
      <c r="AB690" s="2">
        <f t="shared" si="16"/>
        <v>0.13055037900374611</v>
      </c>
      <c r="AC690" s="2">
        <v>11.772890117418024</v>
      </c>
      <c r="AD690" s="2">
        <v>2.8298761546512452E-2</v>
      </c>
    </row>
    <row r="691" spans="21:30" x14ac:dyDescent="0.2">
      <c r="U691" s="2" t="s">
        <v>139</v>
      </c>
      <c r="V691" s="7">
        <v>951</v>
      </c>
      <c r="W691" s="2" t="s">
        <v>140</v>
      </c>
      <c r="X691" s="2">
        <v>313.5</v>
      </c>
      <c r="Y691" s="2">
        <v>1153.4592500000001</v>
      </c>
      <c r="Z691" s="2">
        <v>11.307874708164031</v>
      </c>
      <c r="AA691" s="2">
        <v>11.307874708164031</v>
      </c>
      <c r="AB691" s="2">
        <f t="shared" si="16"/>
        <v>-0.17584300311599055</v>
      </c>
      <c r="AC691" s="2">
        <v>11.727292081487802</v>
      </c>
      <c r="AD691" s="2">
        <v>8.2812237731451077E-3</v>
      </c>
    </row>
    <row r="692" spans="21:30" x14ac:dyDescent="0.2">
      <c r="U692" s="2" t="s">
        <v>139</v>
      </c>
      <c r="V692" s="7">
        <v>951</v>
      </c>
      <c r="W692" s="2" t="s">
        <v>140</v>
      </c>
      <c r="X692" s="2">
        <v>315.5</v>
      </c>
      <c r="Y692" s="2">
        <v>1159.09025</v>
      </c>
      <c r="Z692" s="2">
        <v>12.368843129581242</v>
      </c>
      <c r="AA692" s="2">
        <v>12.368843129581242</v>
      </c>
      <c r="AB692" s="2">
        <f t="shared" si="16"/>
        <v>0.28992213388616506</v>
      </c>
      <c r="AC692" s="2">
        <v>11.626407369333315</v>
      </c>
      <c r="AD692" s="2">
        <v>-3.6007164862674301E-2</v>
      </c>
    </row>
    <row r="693" spans="21:30" x14ac:dyDescent="0.2">
      <c r="U693" s="2" t="s">
        <v>139</v>
      </c>
      <c r="V693" s="7">
        <v>951</v>
      </c>
      <c r="W693" s="2" t="s">
        <v>140</v>
      </c>
      <c r="X693" s="2">
        <v>317.75</v>
      </c>
      <c r="Y693" s="2">
        <v>1165.425125</v>
      </c>
      <c r="Z693" s="2">
        <v>11.392127008923744</v>
      </c>
      <c r="AA693" s="2">
        <v>11.392127008923744</v>
      </c>
      <c r="AB693" s="2">
        <f t="shared" si="16"/>
        <v>-0.13885624308247646</v>
      </c>
      <c r="AC693" s="2">
        <v>11.434915970740709</v>
      </c>
      <c r="AD693" s="2">
        <v>-0.12007188884482822</v>
      </c>
    </row>
    <row r="694" spans="21:30" x14ac:dyDescent="0.2">
      <c r="U694" s="2" t="s">
        <v>139</v>
      </c>
      <c r="V694" s="7">
        <v>951</v>
      </c>
      <c r="W694" s="2" t="s">
        <v>140</v>
      </c>
      <c r="X694" s="2">
        <v>320.5</v>
      </c>
      <c r="Y694" s="2">
        <v>1173.1677500000001</v>
      </c>
      <c r="Z694" s="2">
        <v>11.057382480626835</v>
      </c>
      <c r="AA694" s="2">
        <v>11.057382480626835</v>
      </c>
      <c r="AB694" s="2">
        <f t="shared" si="16"/>
        <v>-0.28580909100481922</v>
      </c>
      <c r="AC694" s="2">
        <v>11.45484063848804</v>
      </c>
      <c r="AD694" s="2">
        <v>-0.11132495970375</v>
      </c>
    </row>
    <row r="695" spans="21:30" x14ac:dyDescent="0.2">
      <c r="U695" s="2" t="s">
        <v>139</v>
      </c>
      <c r="V695" s="7">
        <v>951</v>
      </c>
      <c r="W695" s="2" t="s">
        <v>140</v>
      </c>
      <c r="X695" s="2">
        <v>322.5</v>
      </c>
      <c r="Y695" s="2">
        <v>1178.7987500000002</v>
      </c>
      <c r="Z695" s="2">
        <v>11.048352526407696</v>
      </c>
      <c r="AA695" s="2">
        <v>11.048352526407696</v>
      </c>
      <c r="AB695" s="2">
        <f t="shared" si="16"/>
        <v>-0.28977324090702172</v>
      </c>
      <c r="AC695" s="2">
        <v>11.263573937427182</v>
      </c>
      <c r="AD695" s="2">
        <v>-0.19529104146946707</v>
      </c>
    </row>
    <row r="696" spans="21:30" x14ac:dyDescent="0.2">
      <c r="U696" s="2" t="s">
        <v>139</v>
      </c>
      <c r="V696" s="7">
        <v>951</v>
      </c>
      <c r="W696" s="2" t="s">
        <v>140</v>
      </c>
      <c r="X696" s="2">
        <v>324.5</v>
      </c>
      <c r="Y696" s="2">
        <v>1184.42975</v>
      </c>
      <c r="Z696" s="2">
        <v>11.407498046900676</v>
      </c>
      <c r="AA696" s="2">
        <v>11.407498046900676</v>
      </c>
      <c r="AB696" s="2">
        <f t="shared" si="16"/>
        <v>-0.13210835741060301</v>
      </c>
      <c r="AC696" s="2">
        <v>11.309379448348574</v>
      </c>
      <c r="AD696" s="2">
        <v>-0.17518242217497537</v>
      </c>
    </row>
    <row r="697" spans="21:30" x14ac:dyDescent="0.2">
      <c r="U697" s="2" t="s">
        <v>139</v>
      </c>
      <c r="V697" s="7">
        <v>951</v>
      </c>
      <c r="W697" s="2" t="s">
        <v>140</v>
      </c>
      <c r="X697" s="2">
        <v>326.5</v>
      </c>
      <c r="Y697" s="2">
        <v>1190.0607500000001</v>
      </c>
      <c r="Z697" s="2">
        <v>11.412509624276961</v>
      </c>
      <c r="AA697" s="2">
        <v>11.412509624276961</v>
      </c>
      <c r="AB697" s="2">
        <f t="shared" si="16"/>
        <v>-0.12990827494241408</v>
      </c>
      <c r="AC697" s="2">
        <v>11.470053901305562</v>
      </c>
      <c r="AD697" s="2">
        <v>-0.1046463373268578</v>
      </c>
    </row>
    <row r="698" spans="21:30" x14ac:dyDescent="0.2">
      <c r="U698" s="2" t="s">
        <v>139</v>
      </c>
      <c r="V698" s="7">
        <v>951</v>
      </c>
      <c r="W698" s="2" t="s">
        <v>107</v>
      </c>
      <c r="X698" s="2">
        <v>328.5</v>
      </c>
      <c r="Y698" s="2">
        <v>1195.69175</v>
      </c>
      <c r="Z698" s="2">
        <v>11.621154563530691</v>
      </c>
      <c r="AA698" s="2">
        <v>11.621154563530691</v>
      </c>
      <c r="AB698" s="2">
        <f t="shared" si="16"/>
        <v>-3.8313146610025939E-2</v>
      </c>
      <c r="AC698" s="2">
        <v>11.579221703457536</v>
      </c>
      <c r="AD698" s="2">
        <v>-5.6721672182141525E-2</v>
      </c>
    </row>
    <row r="699" spans="21:30" x14ac:dyDescent="0.2">
      <c r="U699" s="2" t="s">
        <v>139</v>
      </c>
      <c r="V699" s="7">
        <v>951</v>
      </c>
      <c r="W699" s="2" t="s">
        <v>107</v>
      </c>
      <c r="X699" s="2">
        <v>330.5</v>
      </c>
      <c r="Y699" s="2">
        <v>1201.32275</v>
      </c>
      <c r="Z699" s="2">
        <v>11.86075474541178</v>
      </c>
      <c r="AA699" s="2">
        <v>11.86075474541178</v>
      </c>
      <c r="AB699" s="2">
        <f t="shared" si="16"/>
        <v>6.6871333235772212E-2</v>
      </c>
      <c r="AC699" s="2">
        <v>11.560716140841777</v>
      </c>
      <c r="AD699" s="2">
        <v>-6.484561417045942E-2</v>
      </c>
    </row>
    <row r="700" spans="21:30" x14ac:dyDescent="0.2">
      <c r="U700" s="2" t="s">
        <v>139</v>
      </c>
      <c r="V700" s="7">
        <v>951</v>
      </c>
      <c r="W700" s="2" t="s">
        <v>140</v>
      </c>
      <c r="X700" s="2">
        <v>333.75</v>
      </c>
      <c r="Y700" s="2">
        <v>1210.473125</v>
      </c>
      <c r="Z700" s="2">
        <v>11.594191537167568</v>
      </c>
      <c r="AA700" s="2">
        <v>11.594191537167568</v>
      </c>
      <c r="AB700" s="2">
        <f t="shared" si="16"/>
        <v>-5.0149915183437699E-2</v>
      </c>
      <c r="AC700" s="2">
        <v>11.747466323064559</v>
      </c>
      <c r="AD700" s="2">
        <v>1.713771582534207E-2</v>
      </c>
    </row>
    <row r="701" spans="21:30" x14ac:dyDescent="0.2">
      <c r="U701" s="2" t="s">
        <v>139</v>
      </c>
      <c r="V701" s="7">
        <v>951</v>
      </c>
      <c r="W701" s="2" t="s">
        <v>107</v>
      </c>
      <c r="X701" s="2">
        <v>335.5</v>
      </c>
      <c r="Y701" s="2">
        <v>1215.4002500000001</v>
      </c>
      <c r="Z701" s="2">
        <v>11.314970233821882</v>
      </c>
      <c r="AA701" s="2">
        <v>11.314970233821882</v>
      </c>
      <c r="AB701" s="2">
        <f t="shared" si="16"/>
        <v>-0.17272806735219337</v>
      </c>
      <c r="AC701" s="2">
        <v>11.691809136288756</v>
      </c>
      <c r="AD701" s="2">
        <v>-7.295789169235789E-3</v>
      </c>
    </row>
    <row r="702" spans="21:30" x14ac:dyDescent="0.2">
      <c r="U702" s="2" t="s">
        <v>139</v>
      </c>
      <c r="V702" s="7">
        <v>951</v>
      </c>
      <c r="W702" s="2" t="s">
        <v>107</v>
      </c>
      <c r="X702" s="2">
        <v>337.5</v>
      </c>
      <c r="Y702" s="2">
        <v>1221.03125</v>
      </c>
      <c r="Z702" s="2">
        <v>12.346260535390874</v>
      </c>
      <c r="AA702" s="2">
        <v>12.346260535390874</v>
      </c>
      <c r="AB702" s="2">
        <f t="shared" si="16"/>
        <v>0.28000837503659426</v>
      </c>
      <c r="AC702" s="2">
        <v>11.569256457961341</v>
      </c>
      <c r="AD702" s="2">
        <v>-6.1096414954970868E-2</v>
      </c>
    </row>
    <row r="703" spans="21:30" x14ac:dyDescent="0.2">
      <c r="U703" s="2" t="s">
        <v>139</v>
      </c>
      <c r="V703" s="7">
        <v>951</v>
      </c>
      <c r="W703" s="2" t="s">
        <v>140</v>
      </c>
      <c r="X703" s="2">
        <v>339.5</v>
      </c>
      <c r="Y703" s="2">
        <v>1226.6622500000001</v>
      </c>
      <c r="Z703" s="2">
        <v>11.342868629651667</v>
      </c>
      <c r="AA703" s="2">
        <v>11.342868629651667</v>
      </c>
      <c r="AB703" s="2">
        <f t="shared" si="16"/>
        <v>-0.1604806715829179</v>
      </c>
      <c r="AC703" s="2">
        <v>11.534685543952902</v>
      </c>
      <c r="AD703" s="2">
        <v>-7.627304620467612E-2</v>
      </c>
    </row>
    <row r="704" spans="21:30" x14ac:dyDescent="0.2">
      <c r="U704" s="2" t="s">
        <v>139</v>
      </c>
      <c r="V704" s="7">
        <v>951</v>
      </c>
      <c r="W704" s="2" t="s">
        <v>140</v>
      </c>
      <c r="X704" s="2">
        <v>341.5</v>
      </c>
      <c r="Y704" s="2">
        <v>1232.2932499999999</v>
      </c>
      <c r="Z704" s="2">
        <v>11.247991353774712</v>
      </c>
      <c r="AA704" s="2">
        <v>11.247991353774712</v>
      </c>
      <c r="AB704" s="2">
        <f t="shared" si="16"/>
        <v>-0.20213179569290141</v>
      </c>
      <c r="AC704" s="2">
        <v>11.403337984632433</v>
      </c>
      <c r="AD704" s="2">
        <v>-0.13393462474636131</v>
      </c>
    </row>
    <row r="705" spans="21:30" x14ac:dyDescent="0.2">
      <c r="U705" s="2" t="s">
        <v>139</v>
      </c>
      <c r="V705" s="7">
        <v>951</v>
      </c>
      <c r="W705" s="2" t="s">
        <v>140</v>
      </c>
      <c r="X705" s="2">
        <v>343.5</v>
      </c>
      <c r="Y705" s="2">
        <v>1237.92425</v>
      </c>
      <c r="Z705" s="2">
        <v>11.421336967125377</v>
      </c>
      <c r="AA705" s="2">
        <v>11.421336967125377</v>
      </c>
      <c r="AB705" s="2">
        <f t="shared" si="16"/>
        <v>-0.12603307143195863</v>
      </c>
      <c r="AC705" s="2">
        <v>11.552179518572853</v>
      </c>
      <c r="AD705" s="2">
        <v>-6.8593191346517202E-2</v>
      </c>
    </row>
    <row r="706" spans="21:30" x14ac:dyDescent="0.2">
      <c r="U706" s="2" t="s">
        <v>139</v>
      </c>
      <c r="V706" s="7">
        <v>951</v>
      </c>
      <c r="W706" s="2" t="s">
        <v>140</v>
      </c>
      <c r="X706" s="2">
        <v>345.5</v>
      </c>
      <c r="Y706" s="2">
        <v>1243.5552500000001</v>
      </c>
      <c r="Z706" s="2">
        <v>10.658232437219528</v>
      </c>
      <c r="AA706" s="2">
        <v>10.658232437219528</v>
      </c>
      <c r="AB706" s="2">
        <f t="shared" si="16"/>
        <v>-0.46103596006062642</v>
      </c>
      <c r="AC706" s="2">
        <v>11.212184821935587</v>
      </c>
      <c r="AD706" s="2">
        <v>-0.21785086317027691</v>
      </c>
    </row>
    <row r="707" spans="21:30" x14ac:dyDescent="0.2">
      <c r="U707" s="2" t="s">
        <v>139</v>
      </c>
      <c r="V707" s="7">
        <v>951</v>
      </c>
      <c r="W707" s="2" t="s">
        <v>107</v>
      </c>
      <c r="X707" s="2">
        <v>348.75</v>
      </c>
      <c r="Y707" s="2">
        <v>1252.7056250000001</v>
      </c>
      <c r="Z707" s="2">
        <v>13.090468205092986</v>
      </c>
      <c r="AA707" s="2">
        <v>13.090468205092986</v>
      </c>
      <c r="AB707" s="2">
        <f t="shared" ref="AB707:AB743" si="17">0.439*AA707-5.14</f>
        <v>0.60671554203582101</v>
      </c>
      <c r="AC707" s="2">
        <v>11.14618447665033</v>
      </c>
      <c r="AD707" s="2">
        <v>-0.24682501475050511</v>
      </c>
    </row>
    <row r="708" spans="21:30" x14ac:dyDescent="0.2">
      <c r="U708" s="2" t="s">
        <v>139</v>
      </c>
      <c r="V708" s="7">
        <v>951</v>
      </c>
      <c r="W708" s="2" t="s">
        <v>107</v>
      </c>
      <c r="X708" s="2">
        <v>351.5</v>
      </c>
      <c r="Y708" s="2">
        <v>1260.4482500000001</v>
      </c>
      <c r="Z708" s="2">
        <v>9.6428951464653299</v>
      </c>
      <c r="AA708" s="2">
        <v>9.6428951464653299</v>
      </c>
      <c r="AB708" s="2">
        <f t="shared" si="17"/>
        <v>-0.90676903070171999</v>
      </c>
      <c r="AC708" s="2">
        <v>11.116063682980428</v>
      </c>
      <c r="AD708" s="2">
        <v>-0.26004804317159191</v>
      </c>
    </row>
    <row r="709" spans="21:30" x14ac:dyDescent="0.2">
      <c r="U709" s="2" t="s">
        <v>139</v>
      </c>
      <c r="V709" s="7">
        <v>951</v>
      </c>
      <c r="W709" s="2" t="s">
        <v>107</v>
      </c>
      <c r="X709" s="2">
        <v>353.5</v>
      </c>
      <c r="Y709" s="2">
        <v>1266.07925</v>
      </c>
      <c r="Z709" s="2">
        <v>10.917989627348424</v>
      </c>
      <c r="AA709" s="2">
        <v>10.917989627348424</v>
      </c>
      <c r="AB709" s="2">
        <f t="shared" si="17"/>
        <v>-0.34700255359404153</v>
      </c>
      <c r="AC709" s="2">
        <v>11.159890152356077</v>
      </c>
      <c r="AD709" s="2">
        <v>-0.24080822311568184</v>
      </c>
    </row>
    <row r="710" spans="21:30" x14ac:dyDescent="0.2">
      <c r="U710" s="2" t="s">
        <v>139</v>
      </c>
      <c r="V710" s="7">
        <v>951</v>
      </c>
      <c r="W710" s="2" t="s">
        <v>140</v>
      </c>
      <c r="X710" s="2">
        <v>355.5</v>
      </c>
      <c r="Y710" s="2">
        <v>1271.7102500000001</v>
      </c>
      <c r="Z710" s="2">
        <v>11.27073299877587</v>
      </c>
      <c r="AA710" s="2">
        <v>11.27073299877587</v>
      </c>
      <c r="AB710" s="2">
        <f t="shared" si="17"/>
        <v>-0.19214821353739264</v>
      </c>
      <c r="AC710" s="2">
        <v>10.744910567687848</v>
      </c>
      <c r="AD710" s="2">
        <v>-0.42298426078503404</v>
      </c>
    </row>
    <row r="711" spans="21:30" x14ac:dyDescent="0.2">
      <c r="U711" s="2" t="s">
        <v>139</v>
      </c>
      <c r="V711" s="7">
        <v>951</v>
      </c>
      <c r="W711" s="2" t="s">
        <v>107</v>
      </c>
      <c r="X711" s="2">
        <v>357.5</v>
      </c>
      <c r="Y711" s="2">
        <v>1277.3412499999999</v>
      </c>
      <c r="Z711" s="2">
        <v>10.87736478409777</v>
      </c>
      <c r="AA711" s="2">
        <v>10.87736478409777</v>
      </c>
      <c r="AB711" s="2">
        <f t="shared" si="17"/>
        <v>-0.36483685978107872</v>
      </c>
      <c r="AC711" s="2">
        <v>10.957768688008477</v>
      </c>
      <c r="AD711" s="2">
        <v>-0.3295395459642787</v>
      </c>
    </row>
    <row r="712" spans="21:30" x14ac:dyDescent="0.2">
      <c r="U712" s="2" t="s">
        <v>139</v>
      </c>
      <c r="V712" s="7">
        <v>951</v>
      </c>
      <c r="W712" s="2" t="s">
        <v>140</v>
      </c>
      <c r="X712" s="2">
        <v>359.5</v>
      </c>
      <c r="Y712" s="2">
        <v>1282.97225</v>
      </c>
      <c r="Z712" s="2">
        <v>11.015570281751842</v>
      </c>
      <c r="AA712" s="2">
        <v>11.015570281751842</v>
      </c>
      <c r="AB712" s="2">
        <f t="shared" si="17"/>
        <v>-0.30416464631094087</v>
      </c>
      <c r="AC712" s="2">
        <v>10.899066833305763</v>
      </c>
      <c r="AD712" s="2">
        <v>-0.35530966017876953</v>
      </c>
    </row>
    <row r="713" spans="21:30" x14ac:dyDescent="0.2">
      <c r="U713" s="2" t="s">
        <v>139</v>
      </c>
      <c r="V713" s="7">
        <v>951</v>
      </c>
      <c r="W713" s="2" t="s">
        <v>107</v>
      </c>
      <c r="X713" s="2">
        <v>363.75</v>
      </c>
      <c r="Y713" s="2">
        <v>1294.9381249999999</v>
      </c>
      <c r="Z713" s="2">
        <v>10.707185748068474</v>
      </c>
      <c r="AA713" s="2">
        <v>10.707185748068474</v>
      </c>
      <c r="AB713" s="2">
        <f t="shared" si="17"/>
        <v>-0.43954545659793975</v>
      </c>
      <c r="AC713" s="2">
        <v>10.738515286663427</v>
      </c>
      <c r="AD713" s="2">
        <v>-0.42579178915475513</v>
      </c>
    </row>
    <row r="714" spans="21:30" x14ac:dyDescent="0.2">
      <c r="U714" s="2" t="s">
        <v>139</v>
      </c>
      <c r="V714" s="7">
        <v>951</v>
      </c>
      <c r="W714" s="2" t="s">
        <v>140</v>
      </c>
      <c r="X714" s="2">
        <v>378.75</v>
      </c>
      <c r="Y714" s="2">
        <v>1337.170625</v>
      </c>
      <c r="Z714" s="2">
        <v>10.624480353834855</v>
      </c>
      <c r="AA714" s="2">
        <v>10.624480353834855</v>
      </c>
      <c r="AB714" s="2">
        <f t="shared" si="17"/>
        <v>-0.47585312466649832</v>
      </c>
      <c r="AC714" s="2">
        <v>10.987449690988104</v>
      </c>
      <c r="AD714" s="2">
        <v>-0.31650958565622211</v>
      </c>
    </row>
    <row r="715" spans="21:30" x14ac:dyDescent="0.2">
      <c r="U715" s="2" t="s">
        <v>139</v>
      </c>
      <c r="V715" s="7">
        <v>951</v>
      </c>
      <c r="W715" s="2" t="s">
        <v>107</v>
      </c>
      <c r="X715" s="2">
        <v>380.5</v>
      </c>
      <c r="Y715" s="2">
        <v>1342.0977499999999</v>
      </c>
      <c r="Z715" s="2">
        <v>10.467975265564194</v>
      </c>
      <c r="AA715" s="2">
        <v>10.467975265564194</v>
      </c>
      <c r="AB715" s="2">
        <f t="shared" si="17"/>
        <v>-0.54455885841731888</v>
      </c>
      <c r="AC715" s="2">
        <v>11.162961808294252</v>
      </c>
      <c r="AD715" s="2">
        <v>-0.2394597661588227</v>
      </c>
    </row>
    <row r="716" spans="21:30" x14ac:dyDescent="0.2">
      <c r="U716" s="2" t="s">
        <v>139</v>
      </c>
      <c r="V716" s="7">
        <v>951</v>
      </c>
      <c r="W716" s="2" t="s">
        <v>107</v>
      </c>
      <c r="X716" s="2">
        <v>382.5</v>
      </c>
      <c r="Y716" s="2">
        <v>1347.72875</v>
      </c>
      <c r="Z716" s="2">
        <v>12.122036805721152</v>
      </c>
      <c r="AA716" s="2">
        <v>12.122036805721152</v>
      </c>
      <c r="AB716" s="2">
        <f t="shared" si="17"/>
        <v>0.18157415771158547</v>
      </c>
      <c r="AC716" s="2">
        <v>11.27206824387839</v>
      </c>
      <c r="AD716" s="2">
        <v>-0.19156204093738616</v>
      </c>
    </row>
    <row r="717" spans="21:30" x14ac:dyDescent="0.2">
      <c r="U717" s="2" t="s">
        <v>139</v>
      </c>
      <c r="V717" s="7">
        <v>951</v>
      </c>
      <c r="W717" s="2" t="s">
        <v>141</v>
      </c>
      <c r="X717" s="2">
        <v>384.5</v>
      </c>
      <c r="Y717" s="2">
        <v>1353.3597500000001</v>
      </c>
      <c r="Z717" s="2">
        <v>11.893130868282588</v>
      </c>
      <c r="AA717" s="2">
        <v>11.893130868282588</v>
      </c>
      <c r="AB717" s="2">
        <f t="shared" si="17"/>
        <v>8.1084451176056227E-2</v>
      </c>
      <c r="AC717" s="2">
        <v>11.599103765866777</v>
      </c>
      <c r="AD717" s="2">
        <v>-4.7993446784484028E-2</v>
      </c>
    </row>
    <row r="718" spans="21:30" x14ac:dyDescent="0.2">
      <c r="U718" s="2" t="s">
        <v>139</v>
      </c>
      <c r="V718" s="7">
        <v>951</v>
      </c>
      <c r="W718" s="2" t="s">
        <v>107</v>
      </c>
      <c r="X718" s="2">
        <v>386.5</v>
      </c>
      <c r="Y718" s="2">
        <v>1358.9907499999999</v>
      </c>
      <c r="Z718" s="2">
        <v>11.252717925989169</v>
      </c>
      <c r="AA718" s="2">
        <v>11.252717925989169</v>
      </c>
      <c r="AB718" s="2">
        <f t="shared" si="17"/>
        <v>-0.2000568304907544</v>
      </c>
      <c r="AC718" s="2">
        <v>11.87573725659794</v>
      </c>
      <c r="AD718" s="2">
        <v>7.3448655646496164E-2</v>
      </c>
    </row>
    <row r="719" spans="21:30" x14ac:dyDescent="0.2">
      <c r="U719" s="2" t="s">
        <v>139</v>
      </c>
      <c r="V719" s="7">
        <v>951</v>
      </c>
      <c r="W719" s="2" t="s">
        <v>140</v>
      </c>
      <c r="X719" s="2">
        <v>388.5</v>
      </c>
      <c r="Y719" s="2">
        <v>1364.62175</v>
      </c>
      <c r="Z719" s="2">
        <v>12.259657963776785</v>
      </c>
      <c r="AA719" s="2">
        <v>12.259657963776785</v>
      </c>
      <c r="AB719" s="2">
        <f t="shared" si="17"/>
        <v>0.24198984609800878</v>
      </c>
      <c r="AC719" s="2">
        <v>11.965373489405566</v>
      </c>
      <c r="AD719" s="2">
        <v>0.1127989618490437</v>
      </c>
    </row>
    <row r="720" spans="21:30" x14ac:dyDescent="0.2">
      <c r="U720" s="2" t="s">
        <v>139</v>
      </c>
      <c r="V720" s="7">
        <v>951</v>
      </c>
      <c r="W720" s="2" t="s">
        <v>107</v>
      </c>
      <c r="X720" s="2">
        <v>390.5</v>
      </c>
      <c r="Y720" s="2">
        <v>1370.2527500000001</v>
      </c>
      <c r="Z720" s="2">
        <v>11.851142719220011</v>
      </c>
      <c r="AA720" s="2">
        <v>11.851142719220011</v>
      </c>
      <c r="AB720" s="2">
        <f t="shared" si="17"/>
        <v>6.2651653737584745E-2</v>
      </c>
      <c r="AC720" s="2">
        <v>11.916946951372021</v>
      </c>
      <c r="AD720" s="2">
        <v>9.1539711652317557E-2</v>
      </c>
    </row>
    <row r="721" spans="21:30" x14ac:dyDescent="0.2">
      <c r="U721" s="2" t="s">
        <v>139</v>
      </c>
      <c r="V721" s="7">
        <v>951</v>
      </c>
      <c r="W721" s="2" t="s">
        <v>140</v>
      </c>
      <c r="X721" s="2">
        <v>394.75</v>
      </c>
      <c r="Y721" s="2">
        <v>1382.218625</v>
      </c>
      <c r="Z721" s="2">
        <v>12.570217969759279</v>
      </c>
      <c r="AA721" s="2">
        <v>12.570217969759279</v>
      </c>
      <c r="AB721" s="2">
        <f t="shared" si="17"/>
        <v>0.37832568872432404</v>
      </c>
      <c r="AC721" s="2">
        <v>12.043873266698261</v>
      </c>
      <c r="AD721" s="2">
        <v>0.14726036408053744</v>
      </c>
    </row>
    <row r="722" spans="21:30" x14ac:dyDescent="0.2">
      <c r="U722" s="2" t="s">
        <v>139</v>
      </c>
      <c r="V722" s="7">
        <v>951</v>
      </c>
      <c r="W722" s="2" t="s">
        <v>140</v>
      </c>
      <c r="X722" s="2">
        <v>396.5</v>
      </c>
      <c r="Y722" s="2">
        <v>1387.1457499999999</v>
      </c>
      <c r="Z722" s="2">
        <v>11.65099817811485</v>
      </c>
      <c r="AA722" s="2">
        <v>11.65099817811485</v>
      </c>
      <c r="AB722" s="2">
        <f t="shared" si="17"/>
        <v>-2.5211799807580704E-2</v>
      </c>
      <c r="AC722" s="2">
        <v>12.048693598406574</v>
      </c>
      <c r="AD722" s="2">
        <v>0.14937648970048656</v>
      </c>
    </row>
    <row r="723" spans="21:30" x14ac:dyDescent="0.2">
      <c r="U723" s="2" t="s">
        <v>139</v>
      </c>
      <c r="V723" s="7">
        <v>951</v>
      </c>
      <c r="W723" s="2" t="s">
        <v>140</v>
      </c>
      <c r="X723" s="2">
        <v>398.5</v>
      </c>
      <c r="Y723" s="2">
        <v>1392.77675</v>
      </c>
      <c r="Z723" s="2">
        <v>11.887349502620379</v>
      </c>
      <c r="AA723" s="2">
        <v>11.887349502620379</v>
      </c>
      <c r="AB723" s="2">
        <f t="shared" si="17"/>
        <v>7.8546431650346804E-2</v>
      </c>
      <c r="AC723" s="2">
        <v>11.964954808201766</v>
      </c>
      <c r="AD723" s="2">
        <v>0.11261516080057543</v>
      </c>
    </row>
    <row r="724" spans="21:30" x14ac:dyDescent="0.2">
      <c r="U724" s="2" t="s">
        <v>139</v>
      </c>
      <c r="V724" s="7">
        <v>951</v>
      </c>
      <c r="W724" s="2" t="s">
        <v>141</v>
      </c>
      <c r="X724" s="2">
        <v>400.5</v>
      </c>
      <c r="Y724" s="2">
        <v>1398.4077500000001</v>
      </c>
      <c r="Z724" s="2">
        <v>12.283759622318351</v>
      </c>
      <c r="AA724" s="2">
        <v>12.283759622318351</v>
      </c>
      <c r="AB724" s="2">
        <f t="shared" si="17"/>
        <v>0.25257047419775702</v>
      </c>
      <c r="AC724" s="2">
        <v>11.656683022735105</v>
      </c>
      <c r="AD724" s="2">
        <v>-2.2716153019288754E-2</v>
      </c>
    </row>
    <row r="725" spans="21:30" x14ac:dyDescent="0.2">
      <c r="U725" s="2" t="s">
        <v>139</v>
      </c>
      <c r="V725" s="7">
        <v>951</v>
      </c>
      <c r="W725" s="2" t="s">
        <v>141</v>
      </c>
      <c r="X725" s="2">
        <v>402.5</v>
      </c>
      <c r="Y725" s="2">
        <v>1404.0387499999999</v>
      </c>
      <c r="Z725" s="2">
        <v>11.432448768195966</v>
      </c>
      <c r="AA725" s="2">
        <v>11.432448768195966</v>
      </c>
      <c r="AB725" s="2">
        <f t="shared" si="17"/>
        <v>-0.12115499076197001</v>
      </c>
      <c r="AC725" s="2">
        <v>11.59781079325017</v>
      </c>
      <c r="AD725" s="2">
        <v>-4.8561061763174429E-2</v>
      </c>
    </row>
    <row r="726" spans="21:30" x14ac:dyDescent="0.2">
      <c r="U726" s="2" t="s">
        <v>139</v>
      </c>
      <c r="V726" s="7">
        <v>951</v>
      </c>
      <c r="W726" s="2" t="s">
        <v>141</v>
      </c>
      <c r="X726" s="2">
        <v>404.5</v>
      </c>
      <c r="Y726" s="2">
        <v>1409.66975</v>
      </c>
      <c r="Z726" s="2">
        <v>11.02885904242598</v>
      </c>
      <c r="AA726" s="2">
        <v>11.02885904242598</v>
      </c>
      <c r="AB726" s="2">
        <f t="shared" si="17"/>
        <v>-0.29833088037499422</v>
      </c>
      <c r="AC726" s="2">
        <v>11.385309194905366</v>
      </c>
      <c r="AD726" s="2">
        <v>-0.14184926343654425</v>
      </c>
    </row>
    <row r="727" spans="21:30" x14ac:dyDescent="0.2">
      <c r="U727" s="2" t="s">
        <v>139</v>
      </c>
      <c r="V727" s="7">
        <v>951</v>
      </c>
      <c r="W727" s="2" t="s">
        <v>107</v>
      </c>
      <c r="X727" s="2">
        <v>406.5</v>
      </c>
      <c r="Y727" s="2">
        <v>1415.3007500000001</v>
      </c>
      <c r="Z727" s="2">
        <v>11.356637030690171</v>
      </c>
      <c r="AA727" s="2">
        <v>11.356637030690171</v>
      </c>
      <c r="AB727" s="2">
        <f t="shared" si="17"/>
        <v>-0.15443634352701441</v>
      </c>
      <c r="AC727" s="2">
        <v>11.206794485254584</v>
      </c>
      <c r="AD727" s="2">
        <v>-0.22021722097323781</v>
      </c>
    </row>
    <row r="728" spans="21:30" x14ac:dyDescent="0.2">
      <c r="U728" s="2" t="s">
        <v>139</v>
      </c>
      <c r="V728" s="7">
        <v>951</v>
      </c>
      <c r="W728" s="2" t="s">
        <v>140</v>
      </c>
      <c r="X728" s="2">
        <v>409.75</v>
      </c>
      <c r="Y728" s="2">
        <v>1424.451125</v>
      </c>
      <c r="Z728" s="2">
        <v>10.824841510896366</v>
      </c>
      <c r="AA728" s="2">
        <v>10.824841510896366</v>
      </c>
      <c r="AB728" s="2">
        <f t="shared" si="17"/>
        <v>-0.38789457671649519</v>
      </c>
      <c r="AC728" s="2">
        <v>11.084640280643104</v>
      </c>
      <c r="AD728" s="2">
        <v>-0.27384291679767703</v>
      </c>
    </row>
    <row r="729" spans="21:30" x14ac:dyDescent="0.2">
      <c r="U729" s="2" t="s">
        <v>139</v>
      </c>
      <c r="V729" s="7">
        <v>951</v>
      </c>
      <c r="W729" s="2" t="s">
        <v>141</v>
      </c>
      <c r="X729" s="2">
        <v>416.5</v>
      </c>
      <c r="Y729" s="2">
        <v>1443.4557500000001</v>
      </c>
      <c r="Z729" s="2">
        <v>11.391186074064427</v>
      </c>
      <c r="AA729" s="2">
        <v>11.391186074064427</v>
      </c>
      <c r="AB729" s="2">
        <f t="shared" si="17"/>
        <v>-0.13926931348571614</v>
      </c>
      <c r="AC729" s="2">
        <v>11.037922848855848</v>
      </c>
      <c r="AD729" s="2">
        <v>-0.29435186935228241</v>
      </c>
    </row>
    <row r="730" spans="21:30" x14ac:dyDescent="0.2">
      <c r="U730" s="2" t="s">
        <v>139</v>
      </c>
      <c r="V730" s="7">
        <v>951</v>
      </c>
      <c r="W730" s="2" t="s">
        <v>140</v>
      </c>
      <c r="X730" s="2">
        <v>418.5</v>
      </c>
      <c r="Y730" s="2">
        <v>1449.0867499999999</v>
      </c>
      <c r="Z730" s="2">
        <v>10.821677745138565</v>
      </c>
      <c r="AA730" s="2">
        <v>10.821677745138565</v>
      </c>
      <c r="AB730" s="2">
        <f t="shared" si="17"/>
        <v>-0.38928346988416962</v>
      </c>
      <c r="AC730" s="2">
        <v>10.951071702311239</v>
      </c>
      <c r="AD730" s="2">
        <v>-0.3324795226853654</v>
      </c>
    </row>
    <row r="731" spans="21:30" x14ac:dyDescent="0.2">
      <c r="U731" s="2" t="s">
        <v>139</v>
      </c>
      <c r="V731" s="7">
        <v>951</v>
      </c>
      <c r="W731" s="2" t="s">
        <v>140</v>
      </c>
      <c r="X731" s="2">
        <v>422.75</v>
      </c>
      <c r="Y731" s="2">
        <v>1461.052625</v>
      </c>
      <c r="Z731" s="2">
        <v>10.795271883489708</v>
      </c>
      <c r="AA731" s="2">
        <v>10.795271883489708</v>
      </c>
      <c r="AB731" s="2">
        <f t="shared" si="17"/>
        <v>-0.4008756431480176</v>
      </c>
      <c r="AC731" s="2">
        <v>11.039755154588764</v>
      </c>
      <c r="AD731" s="2">
        <v>-0.29354748713553214</v>
      </c>
    </row>
    <row r="732" spans="21:30" x14ac:dyDescent="0.2">
      <c r="U732" s="2" t="s">
        <v>139</v>
      </c>
      <c r="V732" s="7">
        <v>951</v>
      </c>
      <c r="W732" s="2" t="s">
        <v>140</v>
      </c>
      <c r="X732" s="2">
        <v>425.5</v>
      </c>
      <c r="Y732" s="2">
        <v>1468.7952499999999</v>
      </c>
      <c r="Z732" s="2">
        <v>10.922381297967132</v>
      </c>
      <c r="AA732" s="2">
        <v>10.922381297967132</v>
      </c>
      <c r="AB732" s="2">
        <f t="shared" si="17"/>
        <v>-0.34507461019242935</v>
      </c>
      <c r="AC732" s="2">
        <v>11.011997650591947</v>
      </c>
      <c r="AD732" s="2">
        <v>-0.30573303139013497</v>
      </c>
    </row>
    <row r="733" spans="21:30" x14ac:dyDescent="0.2">
      <c r="U733" s="2" t="s">
        <v>139</v>
      </c>
      <c r="V733" s="7">
        <v>951</v>
      </c>
      <c r="W733" s="2" t="s">
        <v>140</v>
      </c>
      <c r="X733" s="2">
        <v>427.5</v>
      </c>
      <c r="Y733" s="2">
        <v>1474.42625</v>
      </c>
      <c r="Z733" s="2">
        <v>11.268258772283989</v>
      </c>
      <c r="AA733" s="2">
        <v>11.268258772283989</v>
      </c>
      <c r="AB733" s="2">
        <f t="shared" si="17"/>
        <v>-0.19323439896732886</v>
      </c>
      <c r="AC733" s="2">
        <v>11.114397071595823</v>
      </c>
      <c r="AD733" s="2">
        <v>-0.26077968556943354</v>
      </c>
    </row>
    <row r="734" spans="21:30" x14ac:dyDescent="0.2">
      <c r="U734" s="2" t="s">
        <v>139</v>
      </c>
      <c r="V734" s="7">
        <v>951</v>
      </c>
      <c r="W734" s="2" t="s">
        <v>140</v>
      </c>
      <c r="X734" s="2">
        <v>429.5</v>
      </c>
      <c r="Y734" s="2">
        <v>1480.0572500000001</v>
      </c>
      <c r="Z734" s="2">
        <v>11.252398554080344</v>
      </c>
      <c r="AA734" s="2">
        <v>11.252398554080344</v>
      </c>
      <c r="AB734" s="2">
        <f t="shared" si="17"/>
        <v>-0.20019703475872852</v>
      </c>
      <c r="AC734" s="2">
        <v>11.143440363446773</v>
      </c>
      <c r="AD734" s="2">
        <v>-0.24802968044686668</v>
      </c>
    </row>
    <row r="735" spans="21:30" x14ac:dyDescent="0.2">
      <c r="U735" s="2" t="s">
        <v>139</v>
      </c>
      <c r="V735" s="7">
        <v>951</v>
      </c>
      <c r="W735" s="2" t="s">
        <v>141</v>
      </c>
      <c r="X735" s="2">
        <v>431.5</v>
      </c>
      <c r="Y735" s="2">
        <v>1485.6882499999999</v>
      </c>
      <c r="Z735" s="2">
        <v>11.333674850157944</v>
      </c>
      <c r="AA735" s="2">
        <v>11.333674850157944</v>
      </c>
      <c r="AB735" s="2">
        <f t="shared" si="17"/>
        <v>-0.16451674078066247</v>
      </c>
      <c r="AC735" s="2">
        <v>11.056858050634428</v>
      </c>
      <c r="AD735" s="2">
        <v>-0.286039315771486</v>
      </c>
    </row>
    <row r="736" spans="21:30" x14ac:dyDescent="0.2">
      <c r="U736" s="2" t="s">
        <v>139</v>
      </c>
      <c r="V736" s="7">
        <v>951</v>
      </c>
      <c r="W736" s="2" t="s">
        <v>140</v>
      </c>
      <c r="X736" s="2">
        <v>435.5</v>
      </c>
      <c r="Y736" s="2">
        <v>1496.9502500000001</v>
      </c>
      <c r="Z736" s="2">
        <v>10.940488342744452</v>
      </c>
      <c r="AA736" s="2">
        <v>10.940488342744452</v>
      </c>
      <c r="AB736" s="2">
        <f t="shared" si="17"/>
        <v>-0.33712561753518511</v>
      </c>
      <c r="AC736" s="2">
        <v>10.977735169678237</v>
      </c>
      <c r="AD736" s="2">
        <v>-0.32077426051125357</v>
      </c>
    </row>
    <row r="737" spans="21:30" x14ac:dyDescent="0.2">
      <c r="U737" s="2" t="s">
        <v>139</v>
      </c>
      <c r="V737" s="7">
        <v>951</v>
      </c>
      <c r="W737" s="2" t="s">
        <v>140</v>
      </c>
      <c r="X737" s="2">
        <v>438.75</v>
      </c>
      <c r="Y737" s="2">
        <v>1506.100625</v>
      </c>
      <c r="Z737" s="2">
        <v>10.48946973390542</v>
      </c>
      <c r="AA737" s="2">
        <v>10.48946973390542</v>
      </c>
      <c r="AB737" s="2">
        <f t="shared" si="17"/>
        <v>-0.53512278681552061</v>
      </c>
      <c r="AC737" s="2">
        <v>10.87128487626854</v>
      </c>
      <c r="AD737" s="2">
        <v>-0.36750593931811082</v>
      </c>
    </row>
    <row r="738" spans="21:30" x14ac:dyDescent="0.2">
      <c r="U738" s="2" t="s">
        <v>139</v>
      </c>
      <c r="V738" s="7">
        <v>951</v>
      </c>
      <c r="W738" s="2" t="s">
        <v>141</v>
      </c>
      <c r="X738" s="2">
        <v>441.5</v>
      </c>
      <c r="Y738" s="2">
        <v>1513.8432499999999</v>
      </c>
      <c r="Z738" s="2">
        <v>10.87264436750303</v>
      </c>
      <c r="AA738" s="2">
        <v>10.87264436750303</v>
      </c>
      <c r="AB738" s="2">
        <f t="shared" si="17"/>
        <v>-0.36690912266616937</v>
      </c>
      <c r="AC738" s="2">
        <v>10.683553591606479</v>
      </c>
      <c r="AD738" s="2">
        <v>-0.44991997328475541</v>
      </c>
    </row>
    <row r="739" spans="21:30" x14ac:dyDescent="0.2">
      <c r="U739" s="2" t="s">
        <v>139</v>
      </c>
      <c r="V739" s="7">
        <v>951</v>
      </c>
      <c r="W739" s="2" t="s">
        <v>141</v>
      </c>
      <c r="X739" s="2">
        <v>443.5</v>
      </c>
      <c r="Y739" s="2">
        <v>1519.47425</v>
      </c>
      <c r="Z739" s="2">
        <v>10.720147087031853</v>
      </c>
      <c r="AA739" s="2">
        <v>10.720147087031853</v>
      </c>
      <c r="AB739" s="2">
        <f t="shared" si="17"/>
        <v>-0.43385542879301653</v>
      </c>
      <c r="AC739" s="2">
        <v>10.536144523983969</v>
      </c>
      <c r="AD739" s="2">
        <v>-0.5146325539710368</v>
      </c>
    </row>
    <row r="740" spans="21:30" x14ac:dyDescent="0.2">
      <c r="U740" s="2" t="s">
        <v>139</v>
      </c>
      <c r="V740" s="7">
        <v>951</v>
      </c>
      <c r="W740" s="2" t="s">
        <v>107</v>
      </c>
      <c r="X740" s="2">
        <v>445.5</v>
      </c>
      <c r="Y740" s="2">
        <v>1525.1052500000001</v>
      </c>
      <c r="Z740" s="2">
        <v>10.395018426847644</v>
      </c>
      <c r="AA740" s="2">
        <v>10.395018426847644</v>
      </c>
      <c r="AB740" s="2">
        <f t="shared" si="17"/>
        <v>-0.57658691061388367</v>
      </c>
      <c r="AC740" s="2">
        <v>10.851921431626092</v>
      </c>
      <c r="AD740" s="2">
        <v>-0.3760064915161454</v>
      </c>
    </row>
    <row r="741" spans="21:30" x14ac:dyDescent="0.2">
      <c r="U741" s="2" t="s">
        <v>139</v>
      </c>
      <c r="V741" s="7">
        <v>951</v>
      </c>
      <c r="W741" s="2" t="s">
        <v>107</v>
      </c>
      <c r="X741" s="2">
        <v>447.5</v>
      </c>
      <c r="Y741" s="2">
        <v>1530.7362499999999</v>
      </c>
      <c r="Z741" s="2">
        <v>10.203443004631898</v>
      </c>
      <c r="AA741" s="2">
        <v>10.203443004631898</v>
      </c>
      <c r="AB741" s="2">
        <f t="shared" si="17"/>
        <v>-0.66068852096659647</v>
      </c>
      <c r="AC741" s="2">
        <v>10.78939565657644</v>
      </c>
      <c r="AD741" s="2">
        <v>-0.40345530676294228</v>
      </c>
    </row>
    <row r="742" spans="21:30" x14ac:dyDescent="0.2">
      <c r="U742" s="2" t="s">
        <v>139</v>
      </c>
      <c r="V742" s="7">
        <v>951</v>
      </c>
      <c r="W742" s="2" t="s">
        <v>107</v>
      </c>
      <c r="X742" s="2">
        <v>449.5</v>
      </c>
      <c r="Y742" s="2">
        <v>1536.36725</v>
      </c>
      <c r="Z742" s="2">
        <v>12.068354272116039</v>
      </c>
      <c r="AA742" s="2">
        <v>12.068354272116039</v>
      </c>
      <c r="AB742" s="2">
        <f t="shared" si="17"/>
        <v>0.1580075254589417</v>
      </c>
      <c r="AC742" s="2"/>
    </row>
    <row r="743" spans="21:30" x14ac:dyDescent="0.2">
      <c r="U743" s="2" t="s">
        <v>139</v>
      </c>
      <c r="V743" s="7">
        <v>951</v>
      </c>
      <c r="W743" s="2" t="s">
        <v>107</v>
      </c>
      <c r="X743" s="2">
        <v>491.5</v>
      </c>
      <c r="Y743" s="2">
        <v>1654.61825</v>
      </c>
      <c r="Z743" s="2">
        <v>10.560015492254763</v>
      </c>
      <c r="AA743" s="2">
        <v>10.560015492254763</v>
      </c>
      <c r="AB743" s="2">
        <f t="shared" si="17"/>
        <v>-0.50415319890015908</v>
      </c>
      <c r="AC743" s="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192FC-FBF2-E748-9068-F66ED78C8ED9}">
  <dimension ref="A1:G596"/>
  <sheetViews>
    <sheetView workbookViewId="0">
      <selection sqref="A1:D1048576"/>
    </sheetView>
  </sheetViews>
  <sheetFormatPr baseColWidth="10" defaultRowHeight="16" x14ac:dyDescent="0.2"/>
  <cols>
    <col min="1" max="2" width="10.83203125" style="25"/>
    <col min="3" max="3" width="15" style="25" bestFit="1" customWidth="1"/>
    <col min="4" max="4" width="16" style="25" bestFit="1" customWidth="1"/>
    <col min="5" max="5" width="17.33203125" bestFit="1" customWidth="1"/>
    <col min="6" max="6" width="23.83203125" bestFit="1" customWidth="1"/>
    <col min="7" max="7" width="22.83203125" bestFit="1" customWidth="1"/>
  </cols>
  <sheetData>
    <row r="1" spans="1:7" x14ac:dyDescent="0.2">
      <c r="A1" s="23" t="s">
        <v>54</v>
      </c>
      <c r="B1" s="23" t="s">
        <v>183</v>
      </c>
      <c r="C1" s="24" t="s">
        <v>184</v>
      </c>
      <c r="D1" s="25" t="s">
        <v>185</v>
      </c>
      <c r="E1" t="s">
        <v>186</v>
      </c>
      <c r="F1" s="6" t="s">
        <v>192</v>
      </c>
      <c r="G1" s="6" t="s">
        <v>193</v>
      </c>
    </row>
    <row r="2" spans="1:7" x14ac:dyDescent="0.2">
      <c r="A2" s="23">
        <v>0</v>
      </c>
      <c r="B2" s="23">
        <v>1</v>
      </c>
      <c r="C2" s="24"/>
      <c r="D2" s="23">
        <v>-0.1</v>
      </c>
      <c r="E2" s="6">
        <v>0.26</v>
      </c>
      <c r="F2" s="9">
        <f>E2-D2</f>
        <v>0.36</v>
      </c>
      <c r="G2" s="6"/>
    </row>
    <row r="3" spans="1:7" x14ac:dyDescent="0.2">
      <c r="A3" s="23">
        <v>3</v>
      </c>
      <c r="B3" s="23">
        <v>1</v>
      </c>
      <c r="C3" s="24"/>
      <c r="D3" s="24"/>
      <c r="E3" s="9">
        <v>0.43112676056338001</v>
      </c>
      <c r="F3" s="9"/>
      <c r="G3" s="9"/>
    </row>
    <row r="4" spans="1:7" x14ac:dyDescent="0.2">
      <c r="A4" s="23">
        <v>5</v>
      </c>
      <c r="B4" s="23">
        <v>1</v>
      </c>
      <c r="C4" s="24"/>
      <c r="D4" s="24"/>
      <c r="E4" s="9">
        <v>0.56971014492753602</v>
      </c>
      <c r="F4" s="9"/>
      <c r="G4" s="9"/>
    </row>
    <row r="5" spans="1:7" x14ac:dyDescent="0.2">
      <c r="A5" s="23">
        <v>7</v>
      </c>
      <c r="B5" s="23">
        <v>1</v>
      </c>
      <c r="C5" s="24"/>
      <c r="D5" s="24">
        <v>-0.28000000000000003</v>
      </c>
      <c r="E5" s="9">
        <v>0.39636363636363597</v>
      </c>
      <c r="F5" s="9">
        <f>E5-D5</f>
        <v>0.67636363636363606</v>
      </c>
      <c r="G5" s="9"/>
    </row>
    <row r="6" spans="1:7" x14ac:dyDescent="0.2">
      <c r="A6" s="23">
        <v>9</v>
      </c>
      <c r="B6" s="23">
        <v>1</v>
      </c>
      <c r="C6" s="24"/>
      <c r="D6" s="24">
        <v>-9.2499999999999999E-2</v>
      </c>
      <c r="E6" s="9">
        <v>0.69125000000000003</v>
      </c>
      <c r="F6" s="9">
        <f t="shared" ref="F6:F69" si="0">E6-D6</f>
        <v>0.78375000000000006</v>
      </c>
      <c r="G6" s="9"/>
    </row>
    <row r="7" spans="1:7" x14ac:dyDescent="0.2">
      <c r="A7" s="23">
        <v>11</v>
      </c>
      <c r="B7" s="23">
        <v>1</v>
      </c>
      <c r="C7" s="24"/>
      <c r="D7" s="24">
        <v>0.16</v>
      </c>
      <c r="E7" s="9">
        <v>0.79571428571428604</v>
      </c>
      <c r="F7" s="9">
        <f t="shared" si="0"/>
        <v>0.63571428571428601</v>
      </c>
      <c r="G7" s="9"/>
    </row>
    <row r="8" spans="1:7" x14ac:dyDescent="0.2">
      <c r="A8" s="23">
        <v>13</v>
      </c>
      <c r="B8" s="23">
        <v>2</v>
      </c>
      <c r="C8" s="24"/>
      <c r="D8" s="24">
        <v>0.33928571428571402</v>
      </c>
      <c r="E8" s="9">
        <v>0.76749999999999996</v>
      </c>
      <c r="F8" s="9">
        <f t="shared" si="0"/>
        <v>0.42821428571428594</v>
      </c>
      <c r="G8" s="9"/>
    </row>
    <row r="9" spans="1:7" x14ac:dyDescent="0.2">
      <c r="A9" s="23">
        <v>15</v>
      </c>
      <c r="B9" s="23">
        <v>2</v>
      </c>
      <c r="C9" s="24"/>
      <c r="D9" s="24">
        <v>0.89500000000000002</v>
      </c>
      <c r="E9" s="9">
        <v>0.87749999999999995</v>
      </c>
      <c r="F9" s="9">
        <f t="shared" si="0"/>
        <v>-1.7500000000000071E-2</v>
      </c>
      <c r="G9" s="9"/>
    </row>
    <row r="10" spans="1:7" x14ac:dyDescent="0.2">
      <c r="A10" s="23">
        <v>17</v>
      </c>
      <c r="B10" s="23">
        <v>2</v>
      </c>
      <c r="C10" s="24"/>
      <c r="D10" s="24">
        <v>1.01</v>
      </c>
      <c r="E10" s="9">
        <v>0.99763157894736798</v>
      </c>
      <c r="F10" s="9">
        <f t="shared" si="0"/>
        <v>-1.2368421052632028E-2</v>
      </c>
      <c r="G10" s="9"/>
    </row>
    <row r="11" spans="1:7" x14ac:dyDescent="0.2">
      <c r="A11" s="23">
        <v>19</v>
      </c>
      <c r="B11" s="23">
        <v>2</v>
      </c>
      <c r="C11" s="24"/>
      <c r="D11" s="24">
        <v>1.34</v>
      </c>
      <c r="E11" s="9">
        <v>0.99270992366412203</v>
      </c>
      <c r="F11" s="9">
        <f t="shared" si="0"/>
        <v>-0.34729007633587805</v>
      </c>
      <c r="G11" s="9"/>
    </row>
    <row r="12" spans="1:7" x14ac:dyDescent="0.2">
      <c r="A12" s="23">
        <v>21</v>
      </c>
      <c r="B12" s="23">
        <v>2</v>
      </c>
      <c r="C12" s="24"/>
      <c r="D12" s="24">
        <v>0.95428571428571496</v>
      </c>
      <c r="E12" s="9">
        <v>1.0720909090909101</v>
      </c>
      <c r="F12" s="9">
        <f t="shared" si="0"/>
        <v>0.11780519480519513</v>
      </c>
      <c r="G12" s="9"/>
    </row>
    <row r="13" spans="1:7" x14ac:dyDescent="0.2">
      <c r="A13" s="23">
        <v>23</v>
      </c>
      <c r="B13" s="23">
        <v>2</v>
      </c>
      <c r="C13" s="24"/>
      <c r="D13" s="24">
        <v>1.17</v>
      </c>
      <c r="E13" s="9">
        <v>0.8518</v>
      </c>
      <c r="F13" s="9">
        <f t="shared" si="0"/>
        <v>-0.31819999999999993</v>
      </c>
      <c r="G13" s="9"/>
    </row>
    <row r="14" spans="1:7" x14ac:dyDescent="0.2">
      <c r="A14" s="23">
        <v>25</v>
      </c>
      <c r="B14" s="23">
        <v>2</v>
      </c>
      <c r="C14" s="24"/>
      <c r="D14" s="24">
        <v>1.05833333333333</v>
      </c>
      <c r="E14" s="9">
        <v>0.752857142857143</v>
      </c>
      <c r="F14" s="9">
        <f t="shared" si="0"/>
        <v>-0.30547619047618702</v>
      </c>
      <c r="G14" s="9"/>
    </row>
    <row r="15" spans="1:7" x14ac:dyDescent="0.2">
      <c r="A15" s="23">
        <v>27</v>
      </c>
      <c r="B15" s="23">
        <v>2</v>
      </c>
      <c r="C15" s="24"/>
      <c r="D15" s="24">
        <v>0.84</v>
      </c>
      <c r="E15" s="9">
        <v>0.68142857142857105</v>
      </c>
      <c r="F15" s="9">
        <f t="shared" si="0"/>
        <v>-0.15857142857142892</v>
      </c>
      <c r="G15" s="9"/>
    </row>
    <row r="16" spans="1:7" x14ac:dyDescent="0.2">
      <c r="A16" s="23">
        <v>29</v>
      </c>
      <c r="B16" s="23">
        <v>2</v>
      </c>
      <c r="C16" s="24"/>
      <c r="D16" s="24">
        <v>0.72666666666666702</v>
      </c>
      <c r="E16" s="9">
        <v>1.0809803921568599</v>
      </c>
      <c r="F16" s="9">
        <f t="shared" si="0"/>
        <v>0.35431372549019291</v>
      </c>
      <c r="G16" s="9"/>
    </row>
    <row r="17" spans="1:7" x14ac:dyDescent="0.2">
      <c r="A17" s="23">
        <v>31</v>
      </c>
      <c r="B17" s="23">
        <v>3</v>
      </c>
      <c r="C17" s="24"/>
      <c r="D17" s="24">
        <v>1.0842857142857101</v>
      </c>
      <c r="E17" s="9">
        <v>0.97</v>
      </c>
      <c r="F17" s="9">
        <f t="shared" si="0"/>
        <v>-0.1142857142857101</v>
      </c>
      <c r="G17" s="9"/>
    </row>
    <row r="18" spans="1:7" x14ac:dyDescent="0.2">
      <c r="A18" s="23">
        <v>33</v>
      </c>
      <c r="B18" s="23">
        <v>3</v>
      </c>
      <c r="C18" s="24"/>
      <c r="D18" s="24">
        <v>0.72380952380952401</v>
      </c>
      <c r="E18" s="9">
        <v>1.0320765027322401</v>
      </c>
      <c r="F18" s="9">
        <f t="shared" si="0"/>
        <v>0.30826697892271604</v>
      </c>
      <c r="G18" s="9"/>
    </row>
    <row r="19" spans="1:7" x14ac:dyDescent="0.2">
      <c r="A19" s="23">
        <v>35</v>
      </c>
      <c r="B19" s="23">
        <v>3</v>
      </c>
      <c r="C19" s="24"/>
      <c r="D19" s="24">
        <v>1.06666666666667</v>
      </c>
      <c r="E19" s="9">
        <v>0.97148148148148195</v>
      </c>
      <c r="F19" s="9">
        <f t="shared" si="0"/>
        <v>-9.5185185185188037E-2</v>
      </c>
      <c r="G19" s="9"/>
    </row>
    <row r="20" spans="1:7" x14ac:dyDescent="0.2">
      <c r="A20" s="23">
        <v>37</v>
      </c>
      <c r="B20" s="23">
        <v>3</v>
      </c>
      <c r="C20" s="24"/>
      <c r="D20" s="24">
        <v>0.69142857142857095</v>
      </c>
      <c r="E20" s="9">
        <v>0.80333333333333401</v>
      </c>
      <c r="F20" s="9">
        <f t="shared" si="0"/>
        <v>0.11190476190476306</v>
      </c>
      <c r="G20" s="9"/>
    </row>
    <row r="21" spans="1:7" x14ac:dyDescent="0.2">
      <c r="A21" s="23">
        <v>39</v>
      </c>
      <c r="B21" s="23">
        <v>3</v>
      </c>
      <c r="C21" s="24"/>
      <c r="D21" s="24">
        <v>0.74000000000000099</v>
      </c>
      <c r="E21" s="9">
        <v>0.82317073170731703</v>
      </c>
      <c r="F21" s="9">
        <f t="shared" si="0"/>
        <v>8.3170731707316037E-2</v>
      </c>
      <c r="G21" s="9"/>
    </row>
    <row r="22" spans="1:7" x14ac:dyDescent="0.2">
      <c r="A22" s="23">
        <v>41</v>
      </c>
      <c r="B22" s="23">
        <v>3</v>
      </c>
      <c r="C22" s="24"/>
      <c r="D22" s="24">
        <v>0.53818181818181798</v>
      </c>
      <c r="E22" s="9">
        <v>0.89</v>
      </c>
      <c r="F22" s="9">
        <f t="shared" si="0"/>
        <v>0.35181818181818203</v>
      </c>
      <c r="G22" s="9"/>
    </row>
    <row r="23" spans="1:7" x14ac:dyDescent="0.2">
      <c r="A23" s="23">
        <v>43</v>
      </c>
      <c r="B23" s="23">
        <v>3</v>
      </c>
      <c r="C23" s="24"/>
      <c r="D23" s="24">
        <v>0.57999999999999996</v>
      </c>
      <c r="E23" s="9">
        <v>0.91642857142857204</v>
      </c>
      <c r="F23" s="9">
        <f t="shared" si="0"/>
        <v>0.33642857142857208</v>
      </c>
      <c r="G23" s="9"/>
    </row>
    <row r="24" spans="1:7" x14ac:dyDescent="0.2">
      <c r="A24" s="23">
        <v>45</v>
      </c>
      <c r="B24" s="23">
        <v>3</v>
      </c>
      <c r="C24" s="24"/>
      <c r="D24" s="24">
        <v>0.70538461538461505</v>
      </c>
      <c r="E24" s="9">
        <v>1.00339622641509</v>
      </c>
      <c r="F24" s="9">
        <f t="shared" si="0"/>
        <v>0.29801161103047491</v>
      </c>
      <c r="G24" s="9"/>
    </row>
    <row r="25" spans="1:7" x14ac:dyDescent="0.2">
      <c r="A25" s="23">
        <v>47</v>
      </c>
      <c r="B25" s="23">
        <v>3</v>
      </c>
      <c r="C25" s="24"/>
      <c r="D25" s="24">
        <v>0.64777777777777801</v>
      </c>
      <c r="E25" s="9">
        <v>0.68545454545454498</v>
      </c>
      <c r="F25" s="9">
        <f t="shared" si="0"/>
        <v>3.7676767676766976E-2</v>
      </c>
      <c r="G25" s="9"/>
    </row>
    <row r="26" spans="1:7" x14ac:dyDescent="0.2">
      <c r="A26" s="23">
        <v>49</v>
      </c>
      <c r="B26" s="23">
        <v>3</v>
      </c>
      <c r="C26" s="24"/>
      <c r="D26" s="24">
        <v>0.61499999999999999</v>
      </c>
      <c r="E26" s="9">
        <v>0.52309090909090905</v>
      </c>
      <c r="F26" s="9">
        <f t="shared" si="0"/>
        <v>-9.190909090909094E-2</v>
      </c>
      <c r="G26" s="9"/>
    </row>
    <row r="27" spans="1:7" x14ac:dyDescent="0.2">
      <c r="A27" s="23">
        <v>51</v>
      </c>
      <c r="B27" s="23">
        <v>3</v>
      </c>
      <c r="C27" s="24"/>
      <c r="D27" s="24">
        <v>0.66</v>
      </c>
      <c r="E27" s="9">
        <v>1.1317177914110399</v>
      </c>
      <c r="F27" s="9">
        <f t="shared" si="0"/>
        <v>0.47171779141103987</v>
      </c>
      <c r="G27" s="9"/>
    </row>
    <row r="28" spans="1:7" x14ac:dyDescent="0.2">
      <c r="A28" s="23">
        <v>53</v>
      </c>
      <c r="B28" s="23">
        <v>3</v>
      </c>
      <c r="C28" s="24"/>
      <c r="D28" s="24">
        <v>0.76</v>
      </c>
      <c r="E28" s="9">
        <v>1.2513259668508301</v>
      </c>
      <c r="F28" s="9">
        <f t="shared" si="0"/>
        <v>0.49132596685083008</v>
      </c>
      <c r="G28" s="9"/>
    </row>
    <row r="29" spans="1:7" x14ac:dyDescent="0.2">
      <c r="A29" s="23">
        <v>55</v>
      </c>
      <c r="B29" s="23">
        <v>3</v>
      </c>
      <c r="C29" s="24"/>
      <c r="D29" s="24">
        <v>0.65</v>
      </c>
      <c r="E29" s="9">
        <v>1.1537500000000001</v>
      </c>
      <c r="F29" s="9">
        <f t="shared" si="0"/>
        <v>0.50375000000000003</v>
      </c>
      <c r="G29" s="9"/>
    </row>
    <row r="30" spans="1:7" x14ac:dyDescent="0.2">
      <c r="A30" s="23">
        <v>57</v>
      </c>
      <c r="B30" s="23">
        <v>3</v>
      </c>
      <c r="C30" s="24"/>
      <c r="D30" s="24">
        <v>0.78851063829787205</v>
      </c>
      <c r="E30" s="9">
        <v>1.0327807486631</v>
      </c>
      <c r="F30" s="9">
        <f t="shared" si="0"/>
        <v>0.24427011036522794</v>
      </c>
      <c r="G30" s="9"/>
    </row>
    <row r="31" spans="1:7" x14ac:dyDescent="0.2">
      <c r="A31" s="23">
        <v>59</v>
      </c>
      <c r="B31" s="23">
        <v>4</v>
      </c>
      <c r="C31" s="24"/>
      <c r="D31" s="24">
        <v>0.80978723404255304</v>
      </c>
      <c r="E31" s="9">
        <v>1.0363458110516901</v>
      </c>
      <c r="F31" s="9">
        <f t="shared" si="0"/>
        <v>0.22655857700913706</v>
      </c>
      <c r="G31" s="9"/>
    </row>
    <row r="32" spans="1:7" x14ac:dyDescent="0.2">
      <c r="A32" s="23">
        <v>61</v>
      </c>
      <c r="B32" s="23">
        <v>4</v>
      </c>
      <c r="C32" s="24"/>
      <c r="D32" s="24">
        <v>0.85750000000000004</v>
      </c>
      <c r="E32" s="9">
        <v>1.03991087344029</v>
      </c>
      <c r="F32" s="9">
        <f t="shared" si="0"/>
        <v>0.18241087344028994</v>
      </c>
      <c r="G32" s="9"/>
    </row>
    <row r="33" spans="1:7" x14ac:dyDescent="0.2">
      <c r="A33" s="23">
        <v>63</v>
      </c>
      <c r="B33" s="23">
        <v>4</v>
      </c>
      <c r="C33" s="24"/>
      <c r="D33" s="24">
        <v>0.62250000000000105</v>
      </c>
      <c r="E33" s="9">
        <v>0.935907473309608</v>
      </c>
      <c r="F33" s="9">
        <f t="shared" si="0"/>
        <v>0.31340747330960694</v>
      </c>
      <c r="G33" s="9"/>
    </row>
    <row r="34" spans="1:7" x14ac:dyDescent="0.2">
      <c r="A34" s="23">
        <v>65</v>
      </c>
      <c r="B34" s="23">
        <v>4</v>
      </c>
      <c r="C34" s="24"/>
      <c r="D34" s="24">
        <v>0.51727272727272799</v>
      </c>
      <c r="E34" s="9">
        <v>0.75612099644128095</v>
      </c>
      <c r="F34" s="9">
        <f t="shared" si="0"/>
        <v>0.23884826916855295</v>
      </c>
      <c r="G34" s="9"/>
    </row>
    <row r="35" spans="1:7" x14ac:dyDescent="0.2">
      <c r="A35" s="23">
        <v>67</v>
      </c>
      <c r="B35" s="23">
        <v>4</v>
      </c>
      <c r="C35" s="24"/>
      <c r="D35" s="24">
        <v>0.43</v>
      </c>
      <c r="E35" s="9">
        <v>0.56471428571428595</v>
      </c>
      <c r="F35" s="9">
        <f t="shared" si="0"/>
        <v>0.13471428571428595</v>
      </c>
      <c r="G35" s="9"/>
    </row>
    <row r="36" spans="1:7" x14ac:dyDescent="0.2">
      <c r="A36" s="23">
        <v>69</v>
      </c>
      <c r="B36" s="23">
        <v>4</v>
      </c>
      <c r="C36" s="24"/>
      <c r="D36" s="24">
        <v>0.23</v>
      </c>
      <c r="E36" s="9">
        <v>0.59328571428571397</v>
      </c>
      <c r="F36" s="9">
        <f t="shared" si="0"/>
        <v>0.36328571428571399</v>
      </c>
      <c r="G36" s="9"/>
    </row>
    <row r="37" spans="1:7" x14ac:dyDescent="0.2">
      <c r="A37" s="23">
        <v>71</v>
      </c>
      <c r="B37" s="23">
        <v>4</v>
      </c>
      <c r="C37" s="24"/>
      <c r="D37" s="24">
        <v>0.160769230769231</v>
      </c>
      <c r="E37" s="9">
        <v>0.6</v>
      </c>
      <c r="F37" s="9">
        <f t="shared" si="0"/>
        <v>0.43923076923076898</v>
      </c>
      <c r="G37" s="9"/>
    </row>
    <row r="38" spans="1:7" x14ac:dyDescent="0.2">
      <c r="A38" s="23">
        <v>73</v>
      </c>
      <c r="B38" s="23" t="s">
        <v>187</v>
      </c>
      <c r="C38" s="24"/>
      <c r="D38" s="24">
        <v>0.14000000000000001</v>
      </c>
      <c r="E38" s="9">
        <v>0.73149171270718205</v>
      </c>
      <c r="F38" s="9">
        <f t="shared" si="0"/>
        <v>0.59149171270718204</v>
      </c>
      <c r="G38" s="9"/>
    </row>
    <row r="39" spans="1:7" x14ac:dyDescent="0.2">
      <c r="A39" s="23">
        <v>75</v>
      </c>
      <c r="B39" s="23" t="s">
        <v>187</v>
      </c>
      <c r="C39" s="24"/>
      <c r="D39" s="24">
        <v>0.16928571428571501</v>
      </c>
      <c r="E39" s="9">
        <v>0.85186594202898502</v>
      </c>
      <c r="F39" s="9">
        <f t="shared" si="0"/>
        <v>0.68258022774326998</v>
      </c>
      <c r="G39" s="9"/>
    </row>
    <row r="40" spans="1:7" x14ac:dyDescent="0.2">
      <c r="A40" s="23">
        <v>77</v>
      </c>
      <c r="B40" s="23" t="s">
        <v>187</v>
      </c>
      <c r="C40" s="24"/>
      <c r="D40" s="24">
        <v>0.315714285714286</v>
      </c>
      <c r="E40" s="9">
        <v>0.80947368421052601</v>
      </c>
      <c r="F40" s="9">
        <f t="shared" si="0"/>
        <v>0.49375939849624001</v>
      </c>
      <c r="G40" s="9"/>
    </row>
    <row r="41" spans="1:7" x14ac:dyDescent="0.2">
      <c r="A41" s="23">
        <v>79</v>
      </c>
      <c r="B41" s="23" t="s">
        <v>187</v>
      </c>
      <c r="C41" s="24"/>
      <c r="D41" s="24">
        <v>0.46214285714285702</v>
      </c>
      <c r="E41" s="9">
        <v>0.72418604651162799</v>
      </c>
      <c r="F41" s="9">
        <f t="shared" si="0"/>
        <v>0.26204318936877097</v>
      </c>
      <c r="G41" s="9"/>
    </row>
    <row r="42" spans="1:7" x14ac:dyDescent="0.2">
      <c r="A42" s="23">
        <v>81</v>
      </c>
      <c r="B42" s="23" t="s">
        <v>187</v>
      </c>
      <c r="C42" s="24"/>
      <c r="D42" s="24">
        <v>7.7777777777745701E-3</v>
      </c>
      <c r="E42" s="9">
        <v>0.53440559440559399</v>
      </c>
      <c r="F42" s="9">
        <f t="shared" si="0"/>
        <v>0.52662781662781943</v>
      </c>
      <c r="G42" s="9"/>
    </row>
    <row r="43" spans="1:7" x14ac:dyDescent="0.2">
      <c r="A43" s="23">
        <v>83</v>
      </c>
      <c r="B43" s="23" t="s">
        <v>188</v>
      </c>
      <c r="C43" s="24"/>
      <c r="D43" s="24">
        <v>-8.1111111111111203E-2</v>
      </c>
      <c r="E43" s="9">
        <v>0.36774703557312199</v>
      </c>
      <c r="F43" s="9">
        <f t="shared" si="0"/>
        <v>0.44885814668423318</v>
      </c>
      <c r="G43" s="9"/>
    </row>
    <row r="44" spans="1:7" x14ac:dyDescent="0.2">
      <c r="A44" s="23">
        <v>85</v>
      </c>
      <c r="B44" s="23" t="s">
        <v>188</v>
      </c>
      <c r="C44" s="24"/>
      <c r="D44" s="24">
        <v>-8.4761904761904802E-2</v>
      </c>
      <c r="E44" s="9">
        <v>0.333632286995516</v>
      </c>
      <c r="F44" s="9">
        <f t="shared" si="0"/>
        <v>0.41839419175742082</v>
      </c>
      <c r="G44" s="9"/>
    </row>
    <row r="45" spans="1:7" x14ac:dyDescent="0.2">
      <c r="A45" s="23">
        <v>87</v>
      </c>
      <c r="B45" s="23" t="s">
        <v>188</v>
      </c>
      <c r="C45" s="24"/>
      <c r="D45" s="24">
        <v>-3.2926829268292497E-2</v>
      </c>
      <c r="E45" s="9">
        <v>0.41434977578475302</v>
      </c>
      <c r="F45" s="9">
        <f t="shared" si="0"/>
        <v>0.44727660505304551</v>
      </c>
      <c r="G45" s="9"/>
    </row>
    <row r="46" spans="1:7" x14ac:dyDescent="0.2">
      <c r="A46" s="23">
        <v>89</v>
      </c>
      <c r="B46" s="23" t="s">
        <v>189</v>
      </c>
      <c r="C46" s="24"/>
      <c r="D46" s="24">
        <v>9.3902439024390202E-2</v>
      </c>
      <c r="E46" s="9">
        <v>0.57617283950617404</v>
      </c>
      <c r="F46" s="9">
        <f t="shared" si="0"/>
        <v>0.48227040048178382</v>
      </c>
      <c r="G46" s="9"/>
    </row>
    <row r="47" spans="1:7" x14ac:dyDescent="0.2">
      <c r="A47" s="23">
        <v>91</v>
      </c>
      <c r="B47" s="23" t="s">
        <v>189</v>
      </c>
      <c r="C47" s="24"/>
      <c r="D47" s="24">
        <v>0.20478260869565201</v>
      </c>
      <c r="E47" s="9">
        <v>1.01962264150944</v>
      </c>
      <c r="F47" s="9">
        <f t="shared" si="0"/>
        <v>0.81484003281378803</v>
      </c>
      <c r="G47" s="9"/>
    </row>
    <row r="48" spans="1:7" x14ac:dyDescent="0.2">
      <c r="A48" s="23">
        <v>93</v>
      </c>
      <c r="B48" s="23" t="s">
        <v>189</v>
      </c>
      <c r="C48" s="24"/>
      <c r="D48" s="24">
        <v>0.19222222222222299</v>
      </c>
      <c r="E48" s="9">
        <v>0.59499999999999997</v>
      </c>
      <c r="F48" s="9">
        <f t="shared" si="0"/>
        <v>0.40277777777777701</v>
      </c>
      <c r="G48" s="9"/>
    </row>
    <row r="49" spans="1:7" x14ac:dyDescent="0.2">
      <c r="A49" s="23">
        <v>95</v>
      </c>
      <c r="B49" s="23" t="s">
        <v>189</v>
      </c>
      <c r="C49" s="24"/>
      <c r="D49" s="24">
        <v>0.08</v>
      </c>
      <c r="E49" s="9">
        <v>0.71447306791569098</v>
      </c>
      <c r="F49" s="9">
        <f t="shared" si="0"/>
        <v>0.63447306791569102</v>
      </c>
      <c r="G49" s="9"/>
    </row>
    <row r="50" spans="1:7" x14ac:dyDescent="0.2">
      <c r="A50" s="23">
        <v>97</v>
      </c>
      <c r="B50" s="23" t="s">
        <v>190</v>
      </c>
      <c r="C50" s="24"/>
      <c r="D50" s="24">
        <v>6.6521739130435104E-2</v>
      </c>
      <c r="E50" s="9">
        <v>0.80346604215456696</v>
      </c>
      <c r="F50" s="9">
        <f t="shared" si="0"/>
        <v>0.73694430302413183</v>
      </c>
      <c r="G50" s="9"/>
    </row>
    <row r="51" spans="1:7" x14ac:dyDescent="0.2">
      <c r="A51" s="23">
        <v>99</v>
      </c>
      <c r="B51" s="23" t="s">
        <v>190</v>
      </c>
      <c r="C51" s="24"/>
      <c r="D51" s="24">
        <v>0.113333333333339</v>
      </c>
      <c r="E51" s="9">
        <v>0.939672131147541</v>
      </c>
      <c r="F51" s="9">
        <f t="shared" si="0"/>
        <v>0.82633879781420205</v>
      </c>
      <c r="G51" s="9"/>
    </row>
    <row r="52" spans="1:7" x14ac:dyDescent="0.2">
      <c r="A52" s="23">
        <v>101</v>
      </c>
      <c r="B52" s="23" t="s">
        <v>190</v>
      </c>
      <c r="C52" s="24"/>
      <c r="D52" s="24">
        <v>0.25692307692307698</v>
      </c>
      <c r="E52" s="9">
        <v>1.1322962962962999</v>
      </c>
      <c r="F52" s="9">
        <f t="shared" si="0"/>
        <v>0.87537321937322288</v>
      </c>
      <c r="G52" s="9"/>
    </row>
    <row r="53" spans="1:7" x14ac:dyDescent="0.2">
      <c r="A53" s="23">
        <v>103</v>
      </c>
      <c r="B53" s="23" t="s">
        <v>190</v>
      </c>
      <c r="C53" s="24"/>
      <c r="D53" s="24">
        <v>0.25179487179487198</v>
      </c>
      <c r="E53" s="9">
        <v>0.81945945945945897</v>
      </c>
      <c r="F53" s="9">
        <f t="shared" si="0"/>
        <v>0.56766458766458694</v>
      </c>
      <c r="G53" s="9"/>
    </row>
    <row r="54" spans="1:7" x14ac:dyDescent="0.2">
      <c r="A54" s="23">
        <v>105</v>
      </c>
      <c r="B54" s="23" t="s">
        <v>190</v>
      </c>
      <c r="C54" s="24"/>
      <c r="D54" s="24">
        <v>0.30285714285714299</v>
      </c>
      <c r="E54" s="9">
        <v>0.69</v>
      </c>
      <c r="F54" s="9">
        <f t="shared" si="0"/>
        <v>0.38714285714285696</v>
      </c>
      <c r="G54" s="9"/>
    </row>
    <row r="55" spans="1:7" x14ac:dyDescent="0.2">
      <c r="A55" s="23">
        <v>107</v>
      </c>
      <c r="B55" s="23" t="s">
        <v>190</v>
      </c>
      <c r="C55" s="24"/>
      <c r="D55" s="24">
        <v>0.25421052631579</v>
      </c>
      <c r="E55" s="9">
        <v>0.634848484848485</v>
      </c>
      <c r="F55" s="9">
        <f t="shared" si="0"/>
        <v>0.380637958532695</v>
      </c>
      <c r="G55" s="9"/>
    </row>
    <row r="56" spans="1:7" x14ac:dyDescent="0.2">
      <c r="A56" s="23">
        <v>109</v>
      </c>
      <c r="B56" s="23" t="s">
        <v>190</v>
      </c>
      <c r="C56" s="24"/>
      <c r="D56" s="24">
        <v>0.28999999999999998</v>
      </c>
      <c r="E56" s="9">
        <v>0.52909090909090895</v>
      </c>
      <c r="F56" s="9">
        <f t="shared" si="0"/>
        <v>0.23909090909090897</v>
      </c>
      <c r="G56" s="9"/>
    </row>
    <row r="57" spans="1:7" x14ac:dyDescent="0.2">
      <c r="A57" s="23">
        <v>111</v>
      </c>
      <c r="B57" s="23" t="s">
        <v>191</v>
      </c>
      <c r="C57" s="24"/>
      <c r="D57" s="24">
        <v>0.51400000000000001</v>
      </c>
      <c r="E57" s="9">
        <v>0.82608000000000004</v>
      </c>
      <c r="F57" s="9">
        <f t="shared" si="0"/>
        <v>0.31208000000000002</v>
      </c>
      <c r="G57" s="9"/>
    </row>
    <row r="58" spans="1:7" x14ac:dyDescent="0.2">
      <c r="A58" s="23">
        <v>113</v>
      </c>
      <c r="B58" s="23" t="s">
        <v>191</v>
      </c>
      <c r="C58" s="24"/>
      <c r="D58" s="24">
        <v>0.52812499999999996</v>
      </c>
      <c r="E58" s="9">
        <v>0.55722488038277496</v>
      </c>
      <c r="F58" s="9">
        <f t="shared" si="0"/>
        <v>2.9099880382775001E-2</v>
      </c>
      <c r="G58" s="9"/>
    </row>
    <row r="59" spans="1:7" x14ac:dyDescent="0.2">
      <c r="A59" s="23">
        <v>115</v>
      </c>
      <c r="B59" s="23" t="s">
        <v>191</v>
      </c>
      <c r="C59" s="24"/>
      <c r="D59" s="24">
        <v>0.28437499999999999</v>
      </c>
      <c r="E59" s="9">
        <v>0.587209302325581</v>
      </c>
      <c r="F59" s="9">
        <f t="shared" si="0"/>
        <v>0.30283430232558101</v>
      </c>
      <c r="G59" s="9"/>
    </row>
    <row r="60" spans="1:7" x14ac:dyDescent="0.2">
      <c r="A60" s="23">
        <v>117</v>
      </c>
      <c r="B60" s="23" t="s">
        <v>191</v>
      </c>
      <c r="C60" s="24"/>
      <c r="D60" s="24">
        <v>0.25</v>
      </c>
      <c r="E60" s="9">
        <v>0.431382113821138</v>
      </c>
      <c r="F60" s="9">
        <f t="shared" si="0"/>
        <v>0.181382113821138</v>
      </c>
      <c r="G60" s="9"/>
    </row>
    <row r="61" spans="1:7" x14ac:dyDescent="0.2">
      <c r="A61" s="23">
        <v>119</v>
      </c>
      <c r="B61" s="23" t="s">
        <v>191</v>
      </c>
      <c r="C61" s="24"/>
      <c r="D61" s="24">
        <v>3.55555555555555E-2</v>
      </c>
      <c r="E61" s="9">
        <v>0.500487804878049</v>
      </c>
      <c r="F61" s="9">
        <f t="shared" si="0"/>
        <v>0.4649322493224935</v>
      </c>
      <c r="G61" s="9"/>
    </row>
    <row r="62" spans="1:7" x14ac:dyDescent="0.2">
      <c r="A62" s="23">
        <v>121</v>
      </c>
      <c r="B62" s="23" t="s">
        <v>191</v>
      </c>
      <c r="C62" s="24"/>
      <c r="D62" s="24">
        <v>0.22312499999999999</v>
      </c>
      <c r="E62" s="9">
        <v>0.56959349593496</v>
      </c>
      <c r="F62" s="9">
        <f t="shared" si="0"/>
        <v>0.34646849593495999</v>
      </c>
      <c r="G62" s="9"/>
    </row>
    <row r="63" spans="1:7" x14ac:dyDescent="0.2">
      <c r="A63" s="23">
        <v>123</v>
      </c>
      <c r="B63" s="23" t="s">
        <v>191</v>
      </c>
      <c r="C63" s="24"/>
      <c r="D63" s="24">
        <v>-6.4285714285714099E-2</v>
      </c>
      <c r="E63" s="9">
        <v>0.55357142857142805</v>
      </c>
      <c r="F63" s="9">
        <f t="shared" si="0"/>
        <v>0.61785714285714211</v>
      </c>
      <c r="G63" s="9"/>
    </row>
    <row r="64" spans="1:7" x14ac:dyDescent="0.2">
      <c r="A64" s="23">
        <v>125</v>
      </c>
      <c r="B64" s="23">
        <v>6</v>
      </c>
      <c r="C64" s="24"/>
      <c r="D64" s="24">
        <v>-3.1538461538461598E-2</v>
      </c>
      <c r="E64" s="9">
        <v>0.470903225806452</v>
      </c>
      <c r="F64" s="9">
        <f t="shared" si="0"/>
        <v>0.50244168734491357</v>
      </c>
      <c r="G64" s="9"/>
    </row>
    <row r="65" spans="1:7" x14ac:dyDescent="0.2">
      <c r="A65" s="23">
        <v>127</v>
      </c>
      <c r="B65" s="23">
        <v>6</v>
      </c>
      <c r="C65" s="24"/>
      <c r="D65" s="24">
        <v>0.18526315789473599</v>
      </c>
      <c r="E65" s="9">
        <v>0.43649462365591402</v>
      </c>
      <c r="F65" s="9">
        <f t="shared" si="0"/>
        <v>0.25123146576117805</v>
      </c>
      <c r="G65" s="9"/>
    </row>
    <row r="66" spans="1:7" x14ac:dyDescent="0.2">
      <c r="A66" s="23">
        <v>129</v>
      </c>
      <c r="B66" s="23">
        <v>6</v>
      </c>
      <c r="C66" s="24"/>
      <c r="D66" s="24">
        <v>0.39</v>
      </c>
      <c r="E66" s="9">
        <v>0.40208602150537598</v>
      </c>
      <c r="F66" s="9">
        <f t="shared" si="0"/>
        <v>1.2086021505375966E-2</v>
      </c>
      <c r="G66" s="9"/>
    </row>
    <row r="67" spans="1:7" x14ac:dyDescent="0.2">
      <c r="A67" s="23">
        <v>131</v>
      </c>
      <c r="B67" s="23">
        <v>6</v>
      </c>
      <c r="C67" s="24"/>
      <c r="D67" s="24">
        <v>0.83</v>
      </c>
      <c r="E67" s="9">
        <v>0.367677419354839</v>
      </c>
      <c r="F67" s="9">
        <f t="shared" si="0"/>
        <v>-0.46232258064516096</v>
      </c>
      <c r="G67" s="9"/>
    </row>
    <row r="68" spans="1:7" x14ac:dyDescent="0.2">
      <c r="A68" s="23">
        <v>133</v>
      </c>
      <c r="B68" s="23">
        <v>6</v>
      </c>
      <c r="C68" s="24"/>
      <c r="D68" s="24">
        <v>0.83666666666666401</v>
      </c>
      <c r="E68" s="9">
        <v>0.33326881720430102</v>
      </c>
      <c r="F68" s="9">
        <f t="shared" si="0"/>
        <v>-0.50339784946236299</v>
      </c>
      <c r="G68" s="9"/>
    </row>
    <row r="69" spans="1:7" x14ac:dyDescent="0.2">
      <c r="A69" s="23">
        <v>135</v>
      </c>
      <c r="B69" s="23">
        <v>6</v>
      </c>
      <c r="C69" s="24"/>
      <c r="D69" s="24">
        <v>0.98999999999999899</v>
      </c>
      <c r="E69" s="9">
        <v>0.401842105263158</v>
      </c>
      <c r="F69" s="9">
        <f t="shared" si="0"/>
        <v>-0.58815789473684099</v>
      </c>
      <c r="G69" s="9"/>
    </row>
    <row r="70" spans="1:7" x14ac:dyDescent="0.2">
      <c r="A70" s="23">
        <v>137</v>
      </c>
      <c r="B70" s="23">
        <v>6</v>
      </c>
      <c r="C70" s="24"/>
      <c r="D70" s="24">
        <v>0.8</v>
      </c>
      <c r="E70" s="9"/>
      <c r="F70" s="9"/>
      <c r="G70" s="9"/>
    </row>
    <row r="71" spans="1:7" x14ac:dyDescent="0.2">
      <c r="A71" s="23">
        <v>139</v>
      </c>
      <c r="B71" s="23">
        <v>6</v>
      </c>
      <c r="C71" s="24"/>
      <c r="D71" s="24">
        <v>0.81799999999999895</v>
      </c>
      <c r="E71" s="9"/>
      <c r="F71" s="9"/>
      <c r="G71" s="9"/>
    </row>
    <row r="72" spans="1:7" x14ac:dyDescent="0.2">
      <c r="A72" s="23">
        <v>141</v>
      </c>
      <c r="B72" s="23">
        <v>6</v>
      </c>
      <c r="C72" s="24"/>
      <c r="D72" s="24">
        <v>0.71499999999999997</v>
      </c>
      <c r="E72" s="9"/>
      <c r="F72" s="9"/>
      <c r="G72" s="9"/>
    </row>
    <row r="73" spans="1:7" x14ac:dyDescent="0.2">
      <c r="A73" s="23">
        <v>143</v>
      </c>
      <c r="B73" s="23">
        <v>6</v>
      </c>
      <c r="C73" s="24"/>
      <c r="D73" s="24">
        <v>0.83250000000000002</v>
      </c>
      <c r="E73" s="9"/>
      <c r="F73" s="9"/>
      <c r="G73" s="9"/>
    </row>
    <row r="74" spans="1:7" x14ac:dyDescent="0.2">
      <c r="A74" s="23">
        <v>145</v>
      </c>
      <c r="B74" s="23">
        <v>6</v>
      </c>
      <c r="C74" s="24"/>
      <c r="D74" s="24">
        <v>0.76428571428571401</v>
      </c>
      <c r="E74" s="9"/>
      <c r="F74" s="9"/>
      <c r="G74" s="9"/>
    </row>
    <row r="75" spans="1:7" x14ac:dyDescent="0.2">
      <c r="A75" s="23">
        <v>147</v>
      </c>
      <c r="B75" s="23">
        <v>6</v>
      </c>
      <c r="C75" s="24"/>
      <c r="D75" s="24">
        <v>0.73571428571428599</v>
      </c>
      <c r="E75" s="9"/>
      <c r="F75" s="9"/>
      <c r="G75" s="9"/>
    </row>
    <row r="76" spans="1:7" x14ac:dyDescent="0.2">
      <c r="A76" s="23">
        <v>149</v>
      </c>
      <c r="B76" s="23">
        <v>6</v>
      </c>
      <c r="C76" s="24"/>
      <c r="D76" s="24">
        <v>0.59</v>
      </c>
      <c r="E76" s="9"/>
      <c r="F76" s="9"/>
      <c r="G76" s="9"/>
    </row>
    <row r="77" spans="1:7" x14ac:dyDescent="0.2">
      <c r="A77" s="23">
        <v>151</v>
      </c>
      <c r="B77" s="23">
        <v>6</v>
      </c>
      <c r="C77" s="24"/>
      <c r="D77" s="24">
        <v>0.54</v>
      </c>
      <c r="E77" s="9"/>
      <c r="F77" s="9"/>
      <c r="G77" s="9"/>
    </row>
    <row r="78" spans="1:7" x14ac:dyDescent="0.2">
      <c r="A78" s="23">
        <v>153</v>
      </c>
      <c r="B78" s="23">
        <v>6</v>
      </c>
      <c r="C78" s="24">
        <v>0.37629927007299102</v>
      </c>
      <c r="D78" s="24">
        <v>0.62</v>
      </c>
      <c r="E78" s="9"/>
      <c r="F78" s="9"/>
      <c r="G78" s="9"/>
    </row>
    <row r="79" spans="1:7" x14ac:dyDescent="0.2">
      <c r="A79" s="23">
        <v>155</v>
      </c>
      <c r="B79" s="23">
        <v>6</v>
      </c>
      <c r="C79" s="24">
        <v>0.73695815899581796</v>
      </c>
      <c r="D79" s="24">
        <v>0.61</v>
      </c>
      <c r="E79" s="9"/>
      <c r="F79" s="9"/>
      <c r="G79" s="9"/>
    </row>
    <row r="80" spans="1:7" x14ac:dyDescent="0.2">
      <c r="A80" s="23">
        <v>157</v>
      </c>
      <c r="B80" s="23">
        <v>6</v>
      </c>
      <c r="C80" s="24">
        <v>0.45411297071129703</v>
      </c>
      <c r="D80" s="24">
        <v>0.66</v>
      </c>
      <c r="E80" s="9">
        <v>0.13370370370370399</v>
      </c>
      <c r="F80" s="9">
        <f t="shared" ref="F80:F103" si="1">E80-D80</f>
        <v>-0.52629629629629604</v>
      </c>
      <c r="G80" s="9">
        <f>E80-C80</f>
        <v>-0.32040926700759303</v>
      </c>
    </row>
    <row r="81" spans="1:7" x14ac:dyDescent="0.2">
      <c r="A81" s="23">
        <v>159</v>
      </c>
      <c r="B81" s="23">
        <v>6</v>
      </c>
      <c r="C81" s="24">
        <v>0.37953052631578899</v>
      </c>
      <c r="D81" s="24">
        <v>0.495</v>
      </c>
      <c r="E81" s="9">
        <v>0.24862068965517001</v>
      </c>
      <c r="F81" s="9">
        <f t="shared" si="1"/>
        <v>-0.24637931034482999</v>
      </c>
      <c r="G81" s="9">
        <f t="shared" ref="G81:G140" si="2">E81-C81</f>
        <v>-0.13090983666061898</v>
      </c>
    </row>
    <row r="82" spans="1:7" x14ac:dyDescent="0.2">
      <c r="A82" s="23">
        <v>161</v>
      </c>
      <c r="B82" s="23">
        <v>6</v>
      </c>
      <c r="C82" s="24">
        <v>0.33068842105263202</v>
      </c>
      <c r="D82" s="24">
        <v>0.47499999999999998</v>
      </c>
      <c r="E82" s="9">
        <v>0.65804902962206302</v>
      </c>
      <c r="F82" s="9">
        <f t="shared" si="1"/>
        <v>0.18304902962206304</v>
      </c>
      <c r="G82" s="9">
        <f t="shared" si="2"/>
        <v>0.327360608569431</v>
      </c>
    </row>
    <row r="83" spans="1:7" x14ac:dyDescent="0.2">
      <c r="A83" s="23">
        <v>163</v>
      </c>
      <c r="B83" s="23">
        <v>6</v>
      </c>
      <c r="C83" s="24">
        <v>0.30656631578947402</v>
      </c>
      <c r="D83" s="24">
        <v>0.34749999999999498</v>
      </c>
      <c r="E83" s="9">
        <v>0.611062308478039</v>
      </c>
      <c r="F83" s="9">
        <f t="shared" si="1"/>
        <v>0.26356230847804402</v>
      </c>
      <c r="G83" s="9">
        <f t="shared" si="2"/>
        <v>0.30449599268856498</v>
      </c>
    </row>
    <row r="84" spans="1:7" x14ac:dyDescent="0.2">
      <c r="A84" s="23">
        <v>165</v>
      </c>
      <c r="B84" s="23">
        <v>6</v>
      </c>
      <c r="C84" s="24">
        <v>0.30572421052631599</v>
      </c>
      <c r="D84" s="24">
        <v>0.52</v>
      </c>
      <c r="E84" s="9">
        <v>0.56407558733401397</v>
      </c>
      <c r="F84" s="9">
        <f t="shared" si="1"/>
        <v>4.4075587334013955E-2</v>
      </c>
      <c r="G84" s="9">
        <f t="shared" si="2"/>
        <v>0.25835137680769799</v>
      </c>
    </row>
    <row r="85" spans="1:7" x14ac:dyDescent="0.2">
      <c r="A85" s="23">
        <v>167</v>
      </c>
      <c r="B85" s="23">
        <v>6</v>
      </c>
      <c r="C85" s="24">
        <v>0.30488210526315801</v>
      </c>
      <c r="D85" s="24">
        <v>0.46500000000000402</v>
      </c>
      <c r="E85" s="9">
        <v>0.51708886618998995</v>
      </c>
      <c r="F85" s="9">
        <f t="shared" si="1"/>
        <v>5.2088866189985927E-2</v>
      </c>
      <c r="G85" s="9">
        <f t="shared" si="2"/>
        <v>0.21220676092683194</v>
      </c>
    </row>
    <row r="86" spans="1:7" x14ac:dyDescent="0.2">
      <c r="A86" s="23">
        <v>169</v>
      </c>
      <c r="B86" s="23">
        <v>6</v>
      </c>
      <c r="C86" s="24">
        <v>0.30403999999999998</v>
      </c>
      <c r="D86" s="24">
        <v>0.20000000000000301</v>
      </c>
      <c r="E86" s="9">
        <v>0.47010214504596598</v>
      </c>
      <c r="F86" s="9">
        <f t="shared" si="1"/>
        <v>0.27010214504596297</v>
      </c>
      <c r="G86" s="9">
        <f t="shared" si="2"/>
        <v>0.166062145045966</v>
      </c>
    </row>
    <row r="87" spans="1:7" x14ac:dyDescent="0.2">
      <c r="A87" s="23">
        <v>171</v>
      </c>
      <c r="B87" s="23">
        <v>6</v>
      </c>
      <c r="C87" s="24">
        <v>0.303197894736842</v>
      </c>
      <c r="D87" s="24">
        <v>0.60117647058823498</v>
      </c>
      <c r="E87" s="9">
        <v>0.102372881355932</v>
      </c>
      <c r="F87" s="9">
        <f t="shared" si="1"/>
        <v>-0.49880358923230295</v>
      </c>
      <c r="G87" s="9">
        <f t="shared" si="2"/>
        <v>-0.20082501338090999</v>
      </c>
    </row>
    <row r="88" spans="1:7" x14ac:dyDescent="0.2">
      <c r="A88" s="23">
        <v>173</v>
      </c>
      <c r="B88" s="23">
        <v>6</v>
      </c>
      <c r="C88" s="24">
        <v>0.46405263157894699</v>
      </c>
      <c r="D88" s="24">
        <v>0.42923076923076903</v>
      </c>
      <c r="E88" s="9">
        <v>0.43450819672131102</v>
      </c>
      <c r="F88" s="9">
        <f t="shared" si="1"/>
        <v>5.2774274905419971E-3</v>
      </c>
      <c r="G88" s="9">
        <f t="shared" si="2"/>
        <v>-2.9544434857635971E-2</v>
      </c>
    </row>
    <row r="89" spans="1:7" x14ac:dyDescent="0.2">
      <c r="A89" s="23">
        <v>175</v>
      </c>
      <c r="B89" s="23">
        <v>6</v>
      </c>
      <c r="C89" s="24">
        <v>0.53897310924369801</v>
      </c>
      <c r="D89" s="24">
        <v>0.33500000000000002</v>
      </c>
      <c r="E89" s="9">
        <v>-0.158673076923077</v>
      </c>
      <c r="F89" s="9">
        <f t="shared" si="1"/>
        <v>-0.49367307692307705</v>
      </c>
      <c r="G89" s="9">
        <f t="shared" si="2"/>
        <v>-0.69764618616677498</v>
      </c>
    </row>
    <row r="90" spans="1:7" x14ac:dyDescent="0.2">
      <c r="A90" s="23">
        <v>177</v>
      </c>
      <c r="B90" s="23">
        <v>6</v>
      </c>
      <c r="C90" s="24">
        <v>0.56115798319327703</v>
      </c>
      <c r="D90" s="24">
        <v>0.39117647058823501</v>
      </c>
      <c r="E90" s="9">
        <v>-0.154826923076923</v>
      </c>
      <c r="F90" s="9">
        <f t="shared" si="1"/>
        <v>-0.54600339366515804</v>
      </c>
      <c r="G90" s="9">
        <f t="shared" si="2"/>
        <v>-0.71598490627020006</v>
      </c>
    </row>
    <row r="91" spans="1:7" x14ac:dyDescent="0.2">
      <c r="A91" s="23">
        <v>179</v>
      </c>
      <c r="B91" s="23">
        <v>6</v>
      </c>
      <c r="C91" s="24">
        <v>0.58334285714285705</v>
      </c>
      <c r="D91" s="24">
        <v>0.33799999999999902</v>
      </c>
      <c r="E91" s="9">
        <v>-0.150980769230769</v>
      </c>
      <c r="F91" s="9">
        <f t="shared" si="1"/>
        <v>-0.48898076923076805</v>
      </c>
      <c r="G91" s="9">
        <f t="shared" si="2"/>
        <v>-0.73432362637362603</v>
      </c>
    </row>
    <row r="92" spans="1:7" x14ac:dyDescent="0.2">
      <c r="A92" s="23">
        <v>181</v>
      </c>
      <c r="B92" s="23">
        <v>6</v>
      </c>
      <c r="C92" s="24">
        <v>0.62071988795518196</v>
      </c>
      <c r="D92" s="24">
        <v>0.335384615384614</v>
      </c>
      <c r="E92" s="9">
        <v>-4.1542461005198802E-2</v>
      </c>
      <c r="F92" s="9">
        <f t="shared" si="1"/>
        <v>-0.37692707638981282</v>
      </c>
      <c r="G92" s="9">
        <f t="shared" si="2"/>
        <v>-0.66226234896038072</v>
      </c>
    </row>
    <row r="93" spans="1:7" x14ac:dyDescent="0.2">
      <c r="A93" s="23">
        <v>183</v>
      </c>
      <c r="B93" s="23">
        <v>6</v>
      </c>
      <c r="C93" s="24">
        <v>0.66329691876750696</v>
      </c>
      <c r="D93" s="24">
        <v>0.23999999999999899</v>
      </c>
      <c r="E93" s="9">
        <v>0.104038128249567</v>
      </c>
      <c r="F93" s="9">
        <f t="shared" si="1"/>
        <v>-0.13596187175043201</v>
      </c>
      <c r="G93" s="9">
        <f t="shared" si="2"/>
        <v>-0.55925879051793992</v>
      </c>
    </row>
    <row r="94" spans="1:7" x14ac:dyDescent="0.2">
      <c r="A94" s="23">
        <v>185</v>
      </c>
      <c r="B94" s="23">
        <v>6</v>
      </c>
      <c r="C94" s="24">
        <v>0.65383221476510101</v>
      </c>
      <c r="D94" s="24">
        <v>0.46</v>
      </c>
      <c r="E94" s="9">
        <v>0.24961871750433301</v>
      </c>
      <c r="F94" s="9">
        <f t="shared" si="1"/>
        <v>-0.21038128249566701</v>
      </c>
      <c r="G94" s="9">
        <f t="shared" si="2"/>
        <v>-0.404213497260768</v>
      </c>
    </row>
    <row r="95" spans="1:7" x14ac:dyDescent="0.2">
      <c r="A95" s="23">
        <v>187</v>
      </c>
      <c r="B95" s="23">
        <v>6</v>
      </c>
      <c r="C95" s="24">
        <v>0.64219910514541401</v>
      </c>
      <c r="D95" s="24">
        <v>0.21</v>
      </c>
      <c r="E95" s="9">
        <v>0.13841530054644799</v>
      </c>
      <c r="F95" s="9">
        <f t="shared" si="1"/>
        <v>-7.1584699453552003E-2</v>
      </c>
      <c r="G95" s="9">
        <f t="shared" si="2"/>
        <v>-0.50378380459896599</v>
      </c>
    </row>
    <row r="96" spans="1:7" x14ac:dyDescent="0.2">
      <c r="A96" s="23">
        <v>189</v>
      </c>
      <c r="B96" s="23">
        <v>6</v>
      </c>
      <c r="C96" s="24">
        <v>0.54086868686868705</v>
      </c>
      <c r="D96" s="24">
        <v>0.154999999999994</v>
      </c>
      <c r="E96" s="9">
        <v>-1.0983606557377099E-2</v>
      </c>
      <c r="F96" s="9">
        <f t="shared" si="1"/>
        <v>-0.1659836065573711</v>
      </c>
      <c r="G96" s="9">
        <f t="shared" si="2"/>
        <v>-0.55185229342606412</v>
      </c>
    </row>
    <row r="97" spans="1:7" x14ac:dyDescent="0.2">
      <c r="A97" s="23">
        <v>191</v>
      </c>
      <c r="B97" s="23">
        <v>6</v>
      </c>
      <c r="C97" s="24">
        <v>0.405515151515151</v>
      </c>
      <c r="D97" s="24">
        <v>0.191999999999999</v>
      </c>
      <c r="E97" s="9">
        <v>-4.3770491803278799E-2</v>
      </c>
      <c r="F97" s="9">
        <f t="shared" si="1"/>
        <v>-0.2357704918032778</v>
      </c>
      <c r="G97" s="9">
        <f t="shared" si="2"/>
        <v>-0.44928564331842979</v>
      </c>
    </row>
    <row r="98" spans="1:7" x14ac:dyDescent="0.2">
      <c r="A98" s="23">
        <v>193</v>
      </c>
      <c r="B98" s="23">
        <v>7</v>
      </c>
      <c r="C98" s="24">
        <v>0.14974060150375801</v>
      </c>
      <c r="D98" s="24">
        <v>0.378000000000001</v>
      </c>
      <c r="E98" s="9">
        <v>0.197868852459015</v>
      </c>
      <c r="F98" s="9">
        <f t="shared" si="1"/>
        <v>-0.180131147540986</v>
      </c>
      <c r="G98" s="9">
        <f t="shared" si="2"/>
        <v>4.8128250955256996E-2</v>
      </c>
    </row>
    <row r="99" spans="1:7" x14ac:dyDescent="0.2">
      <c r="A99" s="23">
        <v>195</v>
      </c>
      <c r="B99" s="23">
        <v>7</v>
      </c>
      <c r="C99" s="24">
        <v>6.8837209302328199E-3</v>
      </c>
      <c r="D99" s="24">
        <v>0.33200000000000002</v>
      </c>
      <c r="E99" s="9">
        <v>0.491957295373667</v>
      </c>
      <c r="F99" s="9">
        <f t="shared" si="1"/>
        <v>0.15995729537366699</v>
      </c>
      <c r="G99" s="9">
        <f t="shared" si="2"/>
        <v>0.48507357444343419</v>
      </c>
    </row>
    <row r="100" spans="1:7" x14ac:dyDescent="0.2">
      <c r="A100" s="23">
        <v>197</v>
      </c>
      <c r="B100" s="23">
        <v>7</v>
      </c>
      <c r="C100" s="24">
        <v>8.1302325581395093E-2</v>
      </c>
      <c r="D100" s="24">
        <v>0.26857142857142802</v>
      </c>
      <c r="E100" s="9">
        <v>1.1111743772242</v>
      </c>
      <c r="F100" s="9">
        <f t="shared" si="1"/>
        <v>0.84260294865277197</v>
      </c>
      <c r="G100" s="9">
        <f t="shared" si="2"/>
        <v>1.0298720516428048</v>
      </c>
    </row>
    <row r="101" spans="1:7" x14ac:dyDescent="0.2">
      <c r="A101" s="23">
        <v>199</v>
      </c>
      <c r="B101" s="23">
        <v>7</v>
      </c>
      <c r="C101" s="24">
        <v>6.2916666666666801E-2</v>
      </c>
      <c r="D101" s="24">
        <v>-2.3076923076922901E-2</v>
      </c>
      <c r="E101" s="9">
        <v>0.52333333333333898</v>
      </c>
      <c r="F101" s="9">
        <f t="shared" si="1"/>
        <v>0.54641025641026186</v>
      </c>
      <c r="G101" s="9">
        <f t="shared" si="2"/>
        <v>0.46041666666667219</v>
      </c>
    </row>
    <row r="102" spans="1:7" x14ac:dyDescent="0.2">
      <c r="A102" s="23">
        <v>201</v>
      </c>
      <c r="B102" s="23">
        <v>7</v>
      </c>
      <c r="C102" s="24">
        <v>1.8589743589743898E-2</v>
      </c>
      <c r="D102" s="24">
        <v>2.0000000000072698E-3</v>
      </c>
      <c r="E102" s="9">
        <v>0.17729537366548001</v>
      </c>
      <c r="F102" s="9">
        <f t="shared" si="1"/>
        <v>0.17529537366547274</v>
      </c>
      <c r="G102" s="9">
        <f t="shared" si="2"/>
        <v>0.15870563007573613</v>
      </c>
    </row>
    <row r="103" spans="1:7" x14ac:dyDescent="0.2">
      <c r="A103" s="23">
        <v>203</v>
      </c>
      <c r="B103" s="23">
        <v>7</v>
      </c>
      <c r="C103" s="24">
        <v>-5.6868131868131798E-2</v>
      </c>
      <c r="D103" s="24">
        <v>0.41599999999999698</v>
      </c>
      <c r="E103" s="9">
        <v>0.2175</v>
      </c>
      <c r="F103" s="9">
        <f t="shared" si="1"/>
        <v>-0.19849999999999698</v>
      </c>
      <c r="G103" s="9">
        <f t="shared" si="2"/>
        <v>0.2743681318681318</v>
      </c>
    </row>
    <row r="104" spans="1:7" x14ac:dyDescent="0.2">
      <c r="A104" s="23">
        <v>205</v>
      </c>
      <c r="B104" s="23">
        <v>7</v>
      </c>
      <c r="C104" s="24">
        <v>-0.13232600732600799</v>
      </c>
      <c r="D104" s="24">
        <v>-0.21199999999999899</v>
      </c>
      <c r="E104" s="9"/>
      <c r="F104" s="9"/>
      <c r="G104" s="9"/>
    </row>
    <row r="105" spans="1:7" x14ac:dyDescent="0.2">
      <c r="A105" s="23">
        <v>207</v>
      </c>
      <c r="B105" s="23">
        <v>7</v>
      </c>
      <c r="C105" s="24">
        <v>7.6220614828221697E-3</v>
      </c>
      <c r="D105" s="24">
        <v>0.22</v>
      </c>
      <c r="E105" s="9"/>
      <c r="F105" s="9"/>
      <c r="G105" s="9"/>
    </row>
    <row r="106" spans="1:7" x14ac:dyDescent="0.2">
      <c r="A106" s="23">
        <v>209</v>
      </c>
      <c r="B106" s="23">
        <v>7</v>
      </c>
      <c r="C106" s="24">
        <v>0.27959312839059802</v>
      </c>
      <c r="D106" s="24">
        <v>0.508000000000012</v>
      </c>
      <c r="E106" s="9"/>
      <c r="F106" s="9"/>
      <c r="G106" s="9"/>
    </row>
    <row r="107" spans="1:7" x14ac:dyDescent="0.2">
      <c r="A107" s="23">
        <v>211</v>
      </c>
      <c r="B107" s="23">
        <v>7</v>
      </c>
      <c r="C107" s="24">
        <v>0.55156419529837397</v>
      </c>
      <c r="D107" s="24">
        <v>0.23000000000000301</v>
      </c>
      <c r="E107" s="9"/>
      <c r="F107" s="9"/>
      <c r="G107" s="9"/>
    </row>
    <row r="108" spans="1:7" x14ac:dyDescent="0.2">
      <c r="A108" s="23">
        <v>213</v>
      </c>
      <c r="B108" s="23">
        <v>7</v>
      </c>
      <c r="C108" s="24">
        <v>0.56434177215189896</v>
      </c>
      <c r="D108" s="24">
        <v>8.9999999999997707E-2</v>
      </c>
      <c r="E108" s="9"/>
      <c r="F108" s="9"/>
      <c r="G108" s="9"/>
    </row>
    <row r="109" spans="1:7" x14ac:dyDescent="0.2">
      <c r="A109" s="23">
        <v>215</v>
      </c>
      <c r="B109" s="23">
        <v>7</v>
      </c>
      <c r="C109" s="24"/>
      <c r="D109" s="24">
        <v>-1.3999999999999801E-2</v>
      </c>
      <c r="E109" s="9"/>
      <c r="F109" s="9"/>
      <c r="G109" s="9"/>
    </row>
    <row r="110" spans="1:7" x14ac:dyDescent="0.2">
      <c r="A110" s="23">
        <v>217</v>
      </c>
      <c r="B110" s="23">
        <v>7</v>
      </c>
      <c r="C110" s="24"/>
      <c r="D110" s="24">
        <v>0.46200000000000002</v>
      </c>
      <c r="E110" s="9">
        <v>0.57694736842105199</v>
      </c>
      <c r="F110" s="9">
        <f t="shared" ref="F110:F123" si="3">E110-D110</f>
        <v>0.11494736842105197</v>
      </c>
      <c r="G110" s="9">
        <f t="shared" si="2"/>
        <v>0.57694736842105199</v>
      </c>
    </row>
    <row r="111" spans="1:7" x14ac:dyDescent="0.2">
      <c r="A111" s="23">
        <v>219</v>
      </c>
      <c r="B111" s="23">
        <v>7</v>
      </c>
      <c r="C111" s="24"/>
      <c r="D111" s="24">
        <v>0.48</v>
      </c>
      <c r="E111" s="9">
        <v>0.54275274056029199</v>
      </c>
      <c r="F111" s="9">
        <f t="shared" si="3"/>
        <v>6.2752740560292009E-2</v>
      </c>
      <c r="G111" s="9">
        <f t="shared" si="2"/>
        <v>0.54275274056029199</v>
      </c>
    </row>
    <row r="112" spans="1:7" x14ac:dyDescent="0.2">
      <c r="A112" s="23">
        <v>221</v>
      </c>
      <c r="B112" s="23">
        <v>7</v>
      </c>
      <c r="C112" s="24"/>
      <c r="D112" s="24">
        <v>0.65</v>
      </c>
      <c r="E112" s="9">
        <v>0.52326431181485999</v>
      </c>
      <c r="F112" s="9">
        <f t="shared" si="3"/>
        <v>-0.12673568818514003</v>
      </c>
      <c r="G112" s="9">
        <f t="shared" si="2"/>
        <v>0.52326431181485999</v>
      </c>
    </row>
    <row r="113" spans="1:7" x14ac:dyDescent="0.2">
      <c r="A113" s="23">
        <v>223</v>
      </c>
      <c r="B113" s="23">
        <v>7</v>
      </c>
      <c r="C113" s="24"/>
      <c r="D113" s="24">
        <v>0.67</v>
      </c>
      <c r="E113" s="9">
        <v>0.503775883069427</v>
      </c>
      <c r="F113" s="9">
        <f t="shared" si="3"/>
        <v>-0.16622411693057304</v>
      </c>
      <c r="G113" s="9">
        <f t="shared" si="2"/>
        <v>0.503775883069427</v>
      </c>
    </row>
    <row r="114" spans="1:7" x14ac:dyDescent="0.2">
      <c r="A114" s="23">
        <v>225</v>
      </c>
      <c r="B114" s="23">
        <v>7</v>
      </c>
      <c r="C114" s="24">
        <v>0.37726648900732901</v>
      </c>
      <c r="D114" s="24">
        <v>0.878</v>
      </c>
      <c r="E114" s="9">
        <v>0.484287454323995</v>
      </c>
      <c r="F114" s="9">
        <f t="shared" si="3"/>
        <v>-0.393712545676005</v>
      </c>
      <c r="G114" s="9">
        <f t="shared" si="2"/>
        <v>0.10702096531666599</v>
      </c>
    </row>
    <row r="115" spans="1:7" x14ac:dyDescent="0.2">
      <c r="A115" s="23">
        <v>227</v>
      </c>
      <c r="B115" s="23">
        <v>7</v>
      </c>
      <c r="C115" s="24">
        <v>0.34435227272727298</v>
      </c>
      <c r="D115" s="24">
        <v>0.8</v>
      </c>
      <c r="E115" s="9">
        <v>0.56000000000000005</v>
      </c>
      <c r="F115" s="9">
        <f t="shared" si="3"/>
        <v>-0.24</v>
      </c>
      <c r="G115" s="9">
        <f t="shared" si="2"/>
        <v>0.21564772727272707</v>
      </c>
    </row>
    <row r="116" spans="1:7" x14ac:dyDescent="0.2">
      <c r="A116" s="23">
        <v>229</v>
      </c>
      <c r="B116" s="23">
        <v>7</v>
      </c>
      <c r="C116" s="24">
        <v>0.30821590909090901</v>
      </c>
      <c r="D116" s="24">
        <v>0.65399999999999603</v>
      </c>
      <c r="E116" s="9">
        <v>0.63278688524590199</v>
      </c>
      <c r="F116" s="9">
        <f t="shared" si="3"/>
        <v>-2.1213114754094042E-2</v>
      </c>
      <c r="G116" s="9">
        <f t="shared" si="2"/>
        <v>0.32457097615499297</v>
      </c>
    </row>
    <row r="117" spans="1:7" x14ac:dyDescent="0.2">
      <c r="A117" s="23">
        <v>231</v>
      </c>
      <c r="B117" s="23">
        <v>7</v>
      </c>
      <c r="C117" s="24">
        <v>0.27207954545454599</v>
      </c>
      <c r="D117" s="24">
        <v>0.434000000000002</v>
      </c>
      <c r="E117" s="9">
        <v>0.6</v>
      </c>
      <c r="F117" s="9">
        <f t="shared" si="3"/>
        <v>0.16599999999999798</v>
      </c>
      <c r="G117" s="9">
        <f t="shared" si="2"/>
        <v>0.32792045454545399</v>
      </c>
    </row>
    <row r="118" spans="1:7" x14ac:dyDescent="0.2">
      <c r="A118" s="23">
        <v>233</v>
      </c>
      <c r="B118" s="23">
        <v>7</v>
      </c>
      <c r="C118" s="24">
        <v>0.235943181818182</v>
      </c>
      <c r="D118" s="24">
        <v>0.2</v>
      </c>
      <c r="E118" s="9">
        <v>0.78849056603773604</v>
      </c>
      <c r="F118" s="9">
        <f t="shared" si="3"/>
        <v>0.58849056603773597</v>
      </c>
      <c r="G118" s="9">
        <f t="shared" si="2"/>
        <v>0.55254738421955407</v>
      </c>
    </row>
    <row r="119" spans="1:7" x14ac:dyDescent="0.2">
      <c r="A119" s="23">
        <v>235</v>
      </c>
      <c r="B119" s="23">
        <v>7</v>
      </c>
      <c r="C119" s="24">
        <v>0.199806818181818</v>
      </c>
      <c r="D119" s="24">
        <v>0.21619047619047599</v>
      </c>
      <c r="E119" s="9">
        <v>0.82432727272727302</v>
      </c>
      <c r="F119" s="9">
        <f t="shared" si="3"/>
        <v>0.60813679653679698</v>
      </c>
      <c r="G119" s="9">
        <f t="shared" si="2"/>
        <v>0.62452045454545502</v>
      </c>
    </row>
    <row r="120" spans="1:7" x14ac:dyDescent="0.2">
      <c r="A120" s="23">
        <v>237</v>
      </c>
      <c r="B120" s="23">
        <v>7</v>
      </c>
      <c r="C120" s="24">
        <v>0.40460194174757302</v>
      </c>
      <c r="D120" s="24">
        <v>0.26600000000000301</v>
      </c>
      <c r="E120" s="9">
        <v>0.68648351648351602</v>
      </c>
      <c r="F120" s="9">
        <f t="shared" si="3"/>
        <v>0.42048351648351301</v>
      </c>
      <c r="G120" s="9">
        <f t="shared" si="2"/>
        <v>0.281881574735943</v>
      </c>
    </row>
    <row r="121" spans="1:7" x14ac:dyDescent="0.2">
      <c r="A121" s="23">
        <v>239</v>
      </c>
      <c r="B121" s="23">
        <v>7</v>
      </c>
      <c r="C121" s="24">
        <v>0.62207766990291302</v>
      </c>
      <c r="D121" s="24">
        <v>0.27500000000000102</v>
      </c>
      <c r="E121" s="9">
        <v>0.61062499999999997</v>
      </c>
      <c r="F121" s="9">
        <f t="shared" si="3"/>
        <v>0.33562499999999895</v>
      </c>
      <c r="G121" s="9">
        <f t="shared" si="2"/>
        <v>-1.1452669902913049E-2</v>
      </c>
    </row>
    <row r="122" spans="1:7" x14ac:dyDescent="0.2">
      <c r="A122" s="23">
        <v>241</v>
      </c>
      <c r="B122" s="23">
        <v>7</v>
      </c>
      <c r="C122" s="24">
        <v>0.83955339805825202</v>
      </c>
      <c r="D122" s="24">
        <v>0.687894736842105</v>
      </c>
      <c r="E122" s="9">
        <v>0.74730158730158802</v>
      </c>
      <c r="F122" s="9">
        <f t="shared" si="3"/>
        <v>5.9406850459483018E-2</v>
      </c>
      <c r="G122" s="9">
        <f t="shared" si="2"/>
        <v>-9.2251810756663999E-2</v>
      </c>
    </row>
    <row r="123" spans="1:7" x14ac:dyDescent="0.2">
      <c r="A123" s="23">
        <v>243</v>
      </c>
      <c r="B123" s="23">
        <v>7</v>
      </c>
      <c r="C123" s="24">
        <v>1.05702912621359</v>
      </c>
      <c r="D123" s="24">
        <v>0.66714285714285704</v>
      </c>
      <c r="E123" s="9">
        <v>1.0803157894736799</v>
      </c>
      <c r="F123" s="9">
        <f t="shared" si="3"/>
        <v>0.41317293233082286</v>
      </c>
      <c r="G123" s="9">
        <f t="shared" si="2"/>
        <v>2.3286663260089879E-2</v>
      </c>
    </row>
    <row r="124" spans="1:7" x14ac:dyDescent="0.2">
      <c r="A124" s="23">
        <v>245</v>
      </c>
      <c r="B124" s="23">
        <v>8</v>
      </c>
      <c r="C124" s="24">
        <v>1.1431257253384901</v>
      </c>
      <c r="D124" s="24">
        <v>0.495714285714285</v>
      </c>
      <c r="E124" s="9"/>
      <c r="F124" s="9"/>
      <c r="G124" s="9"/>
    </row>
    <row r="125" spans="1:7" x14ac:dyDescent="0.2">
      <c r="A125" s="23">
        <v>247</v>
      </c>
      <c r="B125" s="23">
        <v>8</v>
      </c>
      <c r="C125" s="24">
        <v>1.20231334622824</v>
      </c>
      <c r="D125" s="24">
        <v>0.38500000000000001</v>
      </c>
      <c r="E125" s="9"/>
      <c r="F125" s="9"/>
      <c r="G125" s="9"/>
    </row>
    <row r="126" spans="1:7" x14ac:dyDescent="0.2">
      <c r="A126" s="23">
        <v>249</v>
      </c>
      <c r="B126" s="23">
        <v>8</v>
      </c>
      <c r="C126" s="24">
        <v>1.2429955423476999</v>
      </c>
      <c r="D126" s="24">
        <v>0.45999999999999902</v>
      </c>
      <c r="E126" s="9"/>
      <c r="F126" s="9"/>
      <c r="G126" s="9"/>
    </row>
    <row r="127" spans="1:7" x14ac:dyDescent="0.2">
      <c r="A127" s="23">
        <v>251</v>
      </c>
      <c r="B127" s="23">
        <v>8</v>
      </c>
      <c r="C127" s="24">
        <v>1.22665081723626</v>
      </c>
      <c r="D127" s="24">
        <v>0.37</v>
      </c>
      <c r="E127" s="9"/>
      <c r="F127" s="9"/>
      <c r="G127" s="9"/>
    </row>
    <row r="128" spans="1:7" x14ac:dyDescent="0.2">
      <c r="A128" s="23">
        <v>253</v>
      </c>
      <c r="B128" s="23">
        <v>8</v>
      </c>
      <c r="C128" s="24">
        <v>1.2103060921248101</v>
      </c>
      <c r="D128" s="24">
        <v>0.28333333333333299</v>
      </c>
      <c r="E128" s="9"/>
      <c r="F128" s="9"/>
      <c r="G128" s="9"/>
    </row>
    <row r="129" spans="1:7" x14ac:dyDescent="0.2">
      <c r="A129" s="23">
        <v>255</v>
      </c>
      <c r="B129" s="23">
        <v>8</v>
      </c>
      <c r="C129" s="24">
        <v>1.19396136701337</v>
      </c>
      <c r="D129" s="24">
        <v>0.35684210526315602</v>
      </c>
      <c r="E129" s="9"/>
      <c r="F129" s="9"/>
      <c r="G129" s="9"/>
    </row>
    <row r="130" spans="1:7" x14ac:dyDescent="0.2">
      <c r="A130" s="23">
        <v>257</v>
      </c>
      <c r="B130" s="23">
        <v>8</v>
      </c>
      <c r="C130" s="24">
        <v>0.60126732673267103</v>
      </c>
      <c r="D130" s="24">
        <v>0.66210526315789198</v>
      </c>
      <c r="E130" s="9"/>
      <c r="F130" s="9"/>
      <c r="G130" s="9"/>
    </row>
    <row r="131" spans="1:7" x14ac:dyDescent="0.2">
      <c r="A131" s="23">
        <v>259</v>
      </c>
      <c r="B131" s="23">
        <v>8</v>
      </c>
      <c r="C131" s="24">
        <v>0.17396085409252701</v>
      </c>
      <c r="D131" s="24">
        <v>0.74346153846153995</v>
      </c>
      <c r="E131" s="9"/>
      <c r="F131" s="9"/>
      <c r="G131" s="9"/>
    </row>
    <row r="132" spans="1:7" x14ac:dyDescent="0.2">
      <c r="A132" s="23">
        <v>261</v>
      </c>
      <c r="B132" s="23">
        <v>8</v>
      </c>
      <c r="C132" s="24">
        <v>0.17111387900355901</v>
      </c>
      <c r="D132" s="24">
        <v>0.63999999999999702</v>
      </c>
      <c r="E132" s="9"/>
      <c r="F132" s="9"/>
      <c r="G132" s="9"/>
    </row>
    <row r="133" spans="1:7" x14ac:dyDescent="0.2">
      <c r="A133" s="23">
        <v>263</v>
      </c>
      <c r="B133" s="23">
        <v>8</v>
      </c>
      <c r="C133" s="24">
        <v>0.16826690391459101</v>
      </c>
      <c r="D133" s="24">
        <v>0.45566037735849102</v>
      </c>
      <c r="E133" s="9"/>
      <c r="F133" s="9"/>
      <c r="G133" s="9"/>
    </row>
    <row r="134" spans="1:7" x14ac:dyDescent="0.2">
      <c r="A134" s="23">
        <v>265</v>
      </c>
      <c r="B134" s="23">
        <v>8</v>
      </c>
      <c r="C134" s="24">
        <v>0.16347619047619</v>
      </c>
      <c r="D134" s="24">
        <v>0.240566037735848</v>
      </c>
      <c r="E134" s="9"/>
      <c r="F134" s="9"/>
      <c r="G134" s="9"/>
    </row>
    <row r="135" spans="1:7" x14ac:dyDescent="0.2">
      <c r="A135" s="23">
        <v>267</v>
      </c>
      <c r="B135" s="23">
        <v>8</v>
      </c>
      <c r="C135" s="24">
        <v>0.157126984126984</v>
      </c>
      <c r="D135" s="24">
        <v>0.131176470588237</v>
      </c>
      <c r="E135" s="9"/>
      <c r="F135" s="9"/>
      <c r="G135" s="9"/>
    </row>
    <row r="136" spans="1:7" x14ac:dyDescent="0.2">
      <c r="A136" s="23">
        <v>269</v>
      </c>
      <c r="B136" s="23">
        <v>8</v>
      </c>
      <c r="C136" s="24">
        <v>0.15077777777777801</v>
      </c>
      <c r="D136" s="24">
        <v>0.26843137254902</v>
      </c>
      <c r="E136" s="9"/>
      <c r="F136" s="9"/>
      <c r="G136" s="9"/>
    </row>
    <row r="137" spans="1:7" x14ac:dyDescent="0.2">
      <c r="A137" s="23">
        <v>271</v>
      </c>
      <c r="B137" s="23">
        <v>8</v>
      </c>
      <c r="C137" s="24">
        <v>0.14957142857142899</v>
      </c>
      <c r="D137" s="24">
        <v>0.40568627450980399</v>
      </c>
      <c r="E137" s="9"/>
      <c r="F137" s="9"/>
      <c r="G137" s="9"/>
    </row>
    <row r="138" spans="1:7" x14ac:dyDescent="0.2">
      <c r="A138" s="23">
        <v>273</v>
      </c>
      <c r="B138" s="23">
        <v>8</v>
      </c>
      <c r="C138" s="24">
        <v>0.21778021978022399</v>
      </c>
      <c r="D138" s="24">
        <v>0.353157894736842</v>
      </c>
      <c r="E138" s="9">
        <v>0.917406015037594</v>
      </c>
      <c r="F138" s="9">
        <f t="shared" ref="F138:F140" si="4">E138-D138</f>
        <v>0.564248120300752</v>
      </c>
      <c r="G138" s="9">
        <f t="shared" si="2"/>
        <v>0.69962579525737001</v>
      </c>
    </row>
    <row r="139" spans="1:7" x14ac:dyDescent="0.2">
      <c r="A139" s="23">
        <v>275</v>
      </c>
      <c r="B139" s="23">
        <v>8</v>
      </c>
      <c r="C139" s="24">
        <v>0.55856785714285795</v>
      </c>
      <c r="D139" s="24">
        <v>0.23736842105263201</v>
      </c>
      <c r="E139" s="9">
        <v>0.906127819548872</v>
      </c>
      <c r="F139" s="9">
        <f t="shared" si="4"/>
        <v>0.66875939849624</v>
      </c>
      <c r="G139" s="9">
        <f t="shared" si="2"/>
        <v>0.34755996240601406</v>
      </c>
    </row>
    <row r="140" spans="1:7" x14ac:dyDescent="0.2">
      <c r="A140" s="23">
        <v>277</v>
      </c>
      <c r="B140" s="23">
        <v>8</v>
      </c>
      <c r="C140" s="24">
        <v>0.59928214285714299</v>
      </c>
      <c r="D140" s="24">
        <v>0.12157894736842199</v>
      </c>
      <c r="E140" s="9">
        <v>0.89484962406015101</v>
      </c>
      <c r="F140" s="9">
        <f t="shared" si="4"/>
        <v>0.773270676691729</v>
      </c>
      <c r="G140" s="9">
        <f t="shared" si="2"/>
        <v>0.29556748120300802</v>
      </c>
    </row>
    <row r="141" spans="1:7" x14ac:dyDescent="0.2">
      <c r="A141" s="23">
        <v>279</v>
      </c>
      <c r="B141" s="23">
        <v>8</v>
      </c>
      <c r="C141" s="24">
        <v>0.62530150753768898</v>
      </c>
      <c r="D141" s="24">
        <v>5.7894736842118199E-3</v>
      </c>
      <c r="E141" s="9"/>
      <c r="F141" s="9"/>
      <c r="G141" s="9"/>
    </row>
    <row r="142" spans="1:7" x14ac:dyDescent="0.2">
      <c r="A142" s="23">
        <v>281</v>
      </c>
      <c r="B142" s="23">
        <v>8</v>
      </c>
      <c r="C142" s="24">
        <v>0.59578326996197695</v>
      </c>
      <c r="D142" s="24">
        <v>0.01</v>
      </c>
      <c r="E142" s="9"/>
      <c r="F142" s="9"/>
      <c r="G142" s="9"/>
    </row>
    <row r="143" spans="1:7" x14ac:dyDescent="0.2">
      <c r="A143" s="23">
        <v>283</v>
      </c>
      <c r="B143" s="23">
        <v>8</v>
      </c>
      <c r="C143" s="24">
        <v>0.38524590163934302</v>
      </c>
      <c r="D143" s="24">
        <v>0.35999999999999299</v>
      </c>
      <c r="E143" s="9"/>
      <c r="F143" s="9"/>
      <c r="G143" s="9"/>
    </row>
    <row r="144" spans="1:7" x14ac:dyDescent="0.2">
      <c r="A144" s="23">
        <v>285</v>
      </c>
      <c r="B144" s="23">
        <v>8</v>
      </c>
      <c r="C144" s="24">
        <v>0.02</v>
      </c>
      <c r="D144" s="24">
        <v>0.436</v>
      </c>
      <c r="E144" s="9"/>
      <c r="F144" s="9"/>
      <c r="G144" s="9"/>
    </row>
    <row r="145" spans="1:7" x14ac:dyDescent="0.2">
      <c r="A145" s="23">
        <v>287</v>
      </c>
      <c r="B145" s="23">
        <v>8</v>
      </c>
      <c r="C145" s="24">
        <v>-1.10489510489511E-2</v>
      </c>
      <c r="D145" s="24">
        <v>0.18999999999999201</v>
      </c>
      <c r="E145" s="9"/>
      <c r="F145" s="9"/>
      <c r="G145" s="9"/>
    </row>
    <row r="146" spans="1:7" x14ac:dyDescent="0.2">
      <c r="A146" s="23">
        <v>289</v>
      </c>
      <c r="B146" s="23">
        <v>8</v>
      </c>
      <c r="C146" s="24">
        <v>-4.2097902097902297E-2</v>
      </c>
      <c r="D146" s="24">
        <v>0.49842105263157399</v>
      </c>
      <c r="E146" s="9"/>
      <c r="F146" s="9"/>
      <c r="G146" s="9"/>
    </row>
    <row r="147" spans="1:7" x14ac:dyDescent="0.2">
      <c r="A147" s="23">
        <v>291</v>
      </c>
      <c r="B147" s="23">
        <v>8</v>
      </c>
      <c r="C147" s="24">
        <v>-7.3146853146853402E-2</v>
      </c>
      <c r="D147" s="24">
        <v>0.4</v>
      </c>
      <c r="E147" s="9"/>
      <c r="F147" s="9"/>
      <c r="G147" s="9"/>
    </row>
    <row r="148" spans="1:7" x14ac:dyDescent="0.2">
      <c r="A148" s="23">
        <v>293</v>
      </c>
      <c r="B148" s="23">
        <v>8</v>
      </c>
      <c r="C148" s="24">
        <v>-9.1628698224852104E-2</v>
      </c>
      <c r="D148" s="24">
        <v>0.64749999999999697</v>
      </c>
      <c r="E148" s="9"/>
      <c r="F148" s="9"/>
      <c r="G148" s="9"/>
    </row>
    <row r="149" spans="1:7" x14ac:dyDescent="0.2">
      <c r="A149" s="23">
        <v>295</v>
      </c>
      <c r="B149" s="23">
        <v>8</v>
      </c>
      <c r="C149" s="24">
        <v>-9.31079881656805E-2</v>
      </c>
      <c r="D149" s="24">
        <v>0.13</v>
      </c>
      <c r="E149" s="9"/>
      <c r="F149" s="9"/>
      <c r="G149" s="9"/>
    </row>
    <row r="150" spans="1:7" x14ac:dyDescent="0.2">
      <c r="A150" s="23">
        <v>297</v>
      </c>
      <c r="B150" s="23">
        <v>8</v>
      </c>
      <c r="C150" s="24">
        <v>-9.4587278106508896E-2</v>
      </c>
      <c r="D150" s="24">
        <v>0.34428571428571297</v>
      </c>
      <c r="E150" s="9"/>
      <c r="F150" s="9"/>
      <c r="G150" s="9"/>
    </row>
    <row r="151" spans="1:7" x14ac:dyDescent="0.2">
      <c r="A151" s="23">
        <v>299</v>
      </c>
      <c r="B151" s="23">
        <v>8</v>
      </c>
      <c r="C151" s="24">
        <v>-0.102070588235293</v>
      </c>
      <c r="D151" s="24">
        <v>0.32142857142857101</v>
      </c>
      <c r="E151" s="9">
        <v>0.90716723549488099</v>
      </c>
      <c r="F151" s="9">
        <f t="shared" ref="F151:F168" si="5">E151-D151</f>
        <v>0.58573866406631003</v>
      </c>
      <c r="G151" s="9">
        <f t="shared" ref="G151:G213" si="6">E151-C151</f>
        <v>1.009237823730174</v>
      </c>
    </row>
    <row r="152" spans="1:7" x14ac:dyDescent="0.2">
      <c r="A152" s="23">
        <v>301</v>
      </c>
      <c r="B152" s="23">
        <v>9</v>
      </c>
      <c r="C152" s="24">
        <v>-0.23697254901960901</v>
      </c>
      <c r="D152" s="24">
        <v>0.33333333333333498</v>
      </c>
      <c r="E152" s="9">
        <v>0.87943661971831</v>
      </c>
      <c r="F152" s="9">
        <f t="shared" si="5"/>
        <v>0.54610328638497507</v>
      </c>
      <c r="G152" s="9">
        <f t="shared" si="6"/>
        <v>1.116409168737919</v>
      </c>
    </row>
    <row r="153" spans="1:7" x14ac:dyDescent="0.2">
      <c r="A153" s="23">
        <v>303</v>
      </c>
      <c r="B153" s="23">
        <v>9</v>
      </c>
      <c r="C153" s="24">
        <v>-0.271265017667845</v>
      </c>
      <c r="D153" s="24">
        <v>0.50303030303030405</v>
      </c>
      <c r="E153" s="9">
        <v>0.76676056338028198</v>
      </c>
      <c r="F153" s="9">
        <f t="shared" si="5"/>
        <v>0.26373026034997793</v>
      </c>
      <c r="G153" s="9">
        <f t="shared" si="6"/>
        <v>1.0380255810481269</v>
      </c>
    </row>
    <row r="154" spans="1:7" x14ac:dyDescent="0.2">
      <c r="A154" s="23">
        <v>305</v>
      </c>
      <c r="B154" s="23">
        <v>9</v>
      </c>
      <c r="C154" s="24">
        <v>-0.27550530035335702</v>
      </c>
      <c r="D154" s="24">
        <v>0.45818181818181403</v>
      </c>
      <c r="E154" s="9">
        <v>0.62987124463519295</v>
      </c>
      <c r="F154" s="9">
        <f t="shared" si="5"/>
        <v>0.17168942645337892</v>
      </c>
      <c r="G154" s="9">
        <f t="shared" si="6"/>
        <v>0.90537654498855002</v>
      </c>
    </row>
    <row r="155" spans="1:7" x14ac:dyDescent="0.2">
      <c r="A155" s="23">
        <v>307</v>
      </c>
      <c r="B155" s="23">
        <v>9</v>
      </c>
      <c r="C155" s="24">
        <v>-0.27974558303886898</v>
      </c>
      <c r="D155" s="24">
        <v>0.504705882352941</v>
      </c>
      <c r="E155" s="9">
        <v>0.62128755364806898</v>
      </c>
      <c r="F155" s="9">
        <f t="shared" si="5"/>
        <v>0.11658167129512798</v>
      </c>
      <c r="G155" s="9">
        <f t="shared" si="6"/>
        <v>0.90103313668693796</v>
      </c>
    </row>
    <row r="156" spans="1:7" x14ac:dyDescent="0.2">
      <c r="A156" s="23">
        <v>309</v>
      </c>
      <c r="B156" s="23">
        <v>9</v>
      </c>
      <c r="C156" s="24">
        <v>-0.283985865724382</v>
      </c>
      <c r="D156" s="24">
        <v>0.21666666666666801</v>
      </c>
      <c r="E156" s="9">
        <v>0.52603448275862197</v>
      </c>
      <c r="F156" s="9">
        <f t="shared" si="5"/>
        <v>0.30936781609195396</v>
      </c>
      <c r="G156" s="9">
        <f t="shared" si="6"/>
        <v>0.81002034848300397</v>
      </c>
    </row>
    <row r="157" spans="1:7" x14ac:dyDescent="0.2">
      <c r="A157" s="23">
        <v>311</v>
      </c>
      <c r="B157" s="23">
        <v>9</v>
      </c>
      <c r="C157" s="24">
        <v>-0.28822614840989402</v>
      </c>
      <c r="D157" s="24">
        <v>0.26499999999999901</v>
      </c>
      <c r="E157" s="9">
        <v>0.51464285714285696</v>
      </c>
      <c r="F157" s="9">
        <f t="shared" si="5"/>
        <v>0.24964285714285794</v>
      </c>
      <c r="G157" s="9">
        <f t="shared" si="6"/>
        <v>0.80286900555275098</v>
      </c>
    </row>
    <row r="158" spans="1:7" x14ac:dyDescent="0.2">
      <c r="A158" s="23">
        <v>313</v>
      </c>
      <c r="B158" s="23">
        <v>9</v>
      </c>
      <c r="C158" s="24">
        <v>-0.29413953488372102</v>
      </c>
      <c r="D158" s="24">
        <v>1.6000000000014999E-2</v>
      </c>
      <c r="E158" s="9">
        <v>0.51381147540983596</v>
      </c>
      <c r="F158" s="9">
        <f t="shared" si="5"/>
        <v>0.49781147540982096</v>
      </c>
      <c r="G158" s="9">
        <f t="shared" si="6"/>
        <v>0.80795101029355698</v>
      </c>
    </row>
    <row r="159" spans="1:7" x14ac:dyDescent="0.2">
      <c r="A159" s="23">
        <v>315</v>
      </c>
      <c r="B159" s="23">
        <v>9</v>
      </c>
      <c r="C159" s="24">
        <v>-0.31358985200845702</v>
      </c>
      <c r="D159" s="24">
        <v>4.7692307692307603E-2</v>
      </c>
      <c r="E159" s="9">
        <v>0.538401639344262</v>
      </c>
      <c r="F159" s="9">
        <f t="shared" si="5"/>
        <v>0.49070933165195441</v>
      </c>
      <c r="G159" s="9">
        <f t="shared" si="6"/>
        <v>0.85199149135271901</v>
      </c>
    </row>
    <row r="160" spans="1:7" x14ac:dyDescent="0.2">
      <c r="A160" s="23">
        <v>317</v>
      </c>
      <c r="B160" s="23">
        <v>9</v>
      </c>
      <c r="C160" s="24">
        <v>-0.33304016913319301</v>
      </c>
      <c r="D160" s="24">
        <v>0.19538461538462101</v>
      </c>
      <c r="E160" s="9">
        <v>0.54080291970802896</v>
      </c>
      <c r="F160" s="9">
        <f t="shared" si="5"/>
        <v>0.34541830432340792</v>
      </c>
      <c r="G160" s="9">
        <f t="shared" si="6"/>
        <v>0.87384308884122197</v>
      </c>
    </row>
    <row r="161" spans="1:7" x14ac:dyDescent="0.2">
      <c r="A161" s="23">
        <v>319</v>
      </c>
      <c r="B161" s="23">
        <v>9</v>
      </c>
      <c r="C161" s="24">
        <v>-0.37638451776649801</v>
      </c>
      <c r="D161" s="24">
        <v>-8.7500000000000799E-2</v>
      </c>
      <c r="E161" s="9">
        <v>0.22928571428571201</v>
      </c>
      <c r="F161" s="9">
        <f t="shared" si="5"/>
        <v>0.31678571428571278</v>
      </c>
      <c r="G161" s="9">
        <f t="shared" si="6"/>
        <v>0.60567023205221004</v>
      </c>
    </row>
    <row r="162" spans="1:7" x14ac:dyDescent="0.2">
      <c r="A162" s="23">
        <v>321</v>
      </c>
      <c r="B162" s="23">
        <v>9</v>
      </c>
      <c r="C162" s="24">
        <v>-0.42790736040609201</v>
      </c>
      <c r="D162" s="24">
        <v>-0.22</v>
      </c>
      <c r="E162" s="9">
        <v>0.13578814627994901</v>
      </c>
      <c r="F162" s="9">
        <f t="shared" si="5"/>
        <v>0.35578814627994904</v>
      </c>
      <c r="G162" s="9">
        <f t="shared" si="6"/>
        <v>0.56369550668604096</v>
      </c>
    </row>
    <row r="163" spans="1:7" x14ac:dyDescent="0.2">
      <c r="A163" s="23">
        <v>323</v>
      </c>
      <c r="B163" s="23">
        <v>9</v>
      </c>
      <c r="C163" s="24">
        <v>-0.47943020304568601</v>
      </c>
      <c r="D163" s="24">
        <v>-0.25305555555555498</v>
      </c>
      <c r="E163" s="9">
        <v>0.11813366960907901</v>
      </c>
      <c r="F163" s="9">
        <f t="shared" si="5"/>
        <v>0.37118922516463398</v>
      </c>
      <c r="G163" s="9">
        <f t="shared" si="6"/>
        <v>0.59756387265476496</v>
      </c>
    </row>
    <row r="164" spans="1:7" x14ac:dyDescent="0.2">
      <c r="A164" s="23">
        <v>325</v>
      </c>
      <c r="B164" s="23">
        <v>9</v>
      </c>
      <c r="C164" s="24">
        <v>-0.53095304568528001</v>
      </c>
      <c r="D164" s="24">
        <v>-0.28361111111111098</v>
      </c>
      <c r="E164" s="9">
        <v>0.10047919293820901</v>
      </c>
      <c r="F164" s="9">
        <f t="shared" si="5"/>
        <v>0.38409030404931999</v>
      </c>
      <c r="G164" s="9">
        <f t="shared" si="6"/>
        <v>0.63143223862348896</v>
      </c>
    </row>
    <row r="165" spans="1:7" x14ac:dyDescent="0.2">
      <c r="A165" s="23">
        <v>327</v>
      </c>
      <c r="B165" s="23">
        <v>9</v>
      </c>
      <c r="C165" s="24">
        <v>-0.29476470588235099</v>
      </c>
      <c r="D165" s="24">
        <v>-0.31416666666666698</v>
      </c>
      <c r="E165" s="9">
        <v>8.2824716267339199E-2</v>
      </c>
      <c r="F165" s="9">
        <f t="shared" si="5"/>
        <v>0.39699138293400615</v>
      </c>
      <c r="G165" s="9">
        <f t="shared" si="6"/>
        <v>0.37758942214969016</v>
      </c>
    </row>
    <row r="166" spans="1:7" x14ac:dyDescent="0.2">
      <c r="A166" s="23">
        <v>329</v>
      </c>
      <c r="B166" s="23">
        <v>9</v>
      </c>
      <c r="C166" s="24">
        <v>1.0007299270075499E-2</v>
      </c>
      <c r="D166" s="24">
        <v>-0.34472222222222199</v>
      </c>
      <c r="E166" s="9">
        <v>0.45216216216215999</v>
      </c>
      <c r="F166" s="9">
        <f t="shared" si="5"/>
        <v>0.79688438438438203</v>
      </c>
      <c r="G166" s="9">
        <f t="shared" si="6"/>
        <v>0.4421548628920845</v>
      </c>
    </row>
    <row r="167" spans="1:7" x14ac:dyDescent="0.2">
      <c r="A167" s="23">
        <v>331</v>
      </c>
      <c r="B167" s="23">
        <v>9</v>
      </c>
      <c r="C167" s="24">
        <v>0.26037226277372399</v>
      </c>
      <c r="D167" s="24">
        <v>-0.262777777777778</v>
      </c>
      <c r="E167" s="9">
        <v>0.38252525252525299</v>
      </c>
      <c r="F167" s="9">
        <f t="shared" si="5"/>
        <v>0.64530303030303093</v>
      </c>
      <c r="G167" s="9">
        <f t="shared" si="6"/>
        <v>0.122152989751529</v>
      </c>
    </row>
    <row r="168" spans="1:7" x14ac:dyDescent="0.2">
      <c r="A168" s="23">
        <v>333</v>
      </c>
      <c r="B168" s="23">
        <v>9</v>
      </c>
      <c r="C168" s="24">
        <v>0.35020338983050803</v>
      </c>
      <c r="D168" s="24">
        <v>-6.8333333333335203E-2</v>
      </c>
      <c r="E168" s="9">
        <v>0.40272727272727299</v>
      </c>
      <c r="F168" s="9">
        <f t="shared" si="5"/>
        <v>0.47106060606060818</v>
      </c>
      <c r="G168" s="9">
        <f t="shared" si="6"/>
        <v>5.2523882896764962E-2</v>
      </c>
    </row>
    <row r="169" spans="1:7" x14ac:dyDescent="0.2">
      <c r="A169" s="23">
        <v>335</v>
      </c>
      <c r="B169" s="23">
        <v>9</v>
      </c>
      <c r="C169" s="24">
        <v>0.35359322033898299</v>
      </c>
      <c r="D169" s="24">
        <v>0.44571428571427502</v>
      </c>
      <c r="E169" s="9"/>
      <c r="F169" s="9"/>
      <c r="G169" s="9"/>
    </row>
    <row r="170" spans="1:7" x14ac:dyDescent="0.2">
      <c r="A170" s="23">
        <v>337</v>
      </c>
      <c r="B170" s="23">
        <v>9</v>
      </c>
      <c r="C170" s="24">
        <v>0.35698305084745802</v>
      </c>
      <c r="D170" s="24">
        <v>0.83285714285714196</v>
      </c>
      <c r="E170" s="9"/>
      <c r="F170" s="9"/>
      <c r="G170" s="9"/>
    </row>
    <row r="171" spans="1:7" x14ac:dyDescent="0.2">
      <c r="A171" s="23">
        <v>339</v>
      </c>
      <c r="B171" s="23">
        <v>10</v>
      </c>
      <c r="C171" s="24">
        <v>0.36037288135593198</v>
      </c>
      <c r="D171" s="24">
        <v>1.1371428571428599</v>
      </c>
      <c r="E171" s="9"/>
      <c r="F171" s="9"/>
      <c r="G171" s="9"/>
    </row>
    <row r="172" spans="1:7" x14ac:dyDescent="0.2">
      <c r="A172" s="23">
        <v>341</v>
      </c>
      <c r="B172" s="23">
        <v>10</v>
      </c>
      <c r="C172" s="24">
        <v>0.36376271186440701</v>
      </c>
      <c r="D172" s="24">
        <v>1.0740000000000001</v>
      </c>
      <c r="E172" s="9"/>
      <c r="F172" s="9"/>
      <c r="G172" s="9"/>
    </row>
    <row r="173" spans="1:7" x14ac:dyDescent="0.2">
      <c r="A173" s="23">
        <v>343</v>
      </c>
      <c r="B173" s="23">
        <v>10</v>
      </c>
      <c r="C173" s="24">
        <v>0.37406793478260703</v>
      </c>
      <c r="D173" s="24">
        <v>0.8</v>
      </c>
      <c r="E173" s="9"/>
      <c r="F173" s="9"/>
      <c r="G173" s="9"/>
    </row>
    <row r="174" spans="1:7" x14ac:dyDescent="0.2">
      <c r="A174" s="23">
        <v>345</v>
      </c>
      <c r="B174" s="23">
        <v>10</v>
      </c>
      <c r="C174" s="24">
        <v>0.53113315217391299</v>
      </c>
      <c r="D174" s="24">
        <v>1.06</v>
      </c>
      <c r="E174" s="9"/>
      <c r="F174" s="9"/>
      <c r="G174" s="9"/>
    </row>
    <row r="175" spans="1:7" x14ac:dyDescent="0.2">
      <c r="A175" s="23">
        <v>347</v>
      </c>
      <c r="B175" s="23">
        <v>10</v>
      </c>
      <c r="C175" s="24">
        <v>0.65910787172011698</v>
      </c>
      <c r="D175" s="24">
        <v>0.95249999999999901</v>
      </c>
      <c r="E175" s="9"/>
      <c r="F175" s="9"/>
      <c r="G175" s="9"/>
    </row>
    <row r="176" spans="1:7" x14ac:dyDescent="0.2">
      <c r="A176" s="23">
        <v>349</v>
      </c>
      <c r="B176" s="23">
        <v>10</v>
      </c>
      <c r="C176" s="24">
        <v>0.67426822157434396</v>
      </c>
      <c r="D176" s="24">
        <v>0.93285714285714305</v>
      </c>
      <c r="E176" s="9"/>
      <c r="F176" s="9"/>
      <c r="G176" s="9"/>
    </row>
    <row r="177" spans="1:7" x14ac:dyDescent="0.2">
      <c r="A177" s="23">
        <v>351</v>
      </c>
      <c r="B177" s="23">
        <v>10</v>
      </c>
      <c r="C177" s="24">
        <v>0.70445833333333396</v>
      </c>
      <c r="D177" s="24">
        <v>0.377500000000004</v>
      </c>
      <c r="E177" s="9"/>
      <c r="F177" s="9"/>
      <c r="G177" s="9"/>
    </row>
    <row r="178" spans="1:7" x14ac:dyDescent="0.2">
      <c r="A178" s="23">
        <v>353</v>
      </c>
      <c r="B178" s="23">
        <v>10</v>
      </c>
      <c r="C178" s="24">
        <v>0.73543157894736499</v>
      </c>
      <c r="D178" s="24">
        <v>0.2</v>
      </c>
      <c r="E178" s="9"/>
      <c r="F178" s="9"/>
      <c r="G178" s="9"/>
    </row>
    <row r="179" spans="1:7" x14ac:dyDescent="0.2">
      <c r="A179" s="23">
        <v>355</v>
      </c>
      <c r="B179" s="23">
        <v>10</v>
      </c>
      <c r="C179" s="24">
        <v>0.48406315789473398</v>
      </c>
      <c r="D179" s="24">
        <v>1.02444444444444</v>
      </c>
      <c r="E179" s="9"/>
      <c r="F179" s="9"/>
      <c r="G179" s="9"/>
    </row>
    <row r="180" spans="1:7" x14ac:dyDescent="0.2">
      <c r="A180" s="23">
        <v>357</v>
      </c>
      <c r="B180" s="23">
        <v>10</v>
      </c>
      <c r="C180" s="24">
        <v>0.23269473684210201</v>
      </c>
      <c r="D180" s="24">
        <v>0.93555555555555503</v>
      </c>
      <c r="E180" s="9"/>
      <c r="F180" s="9"/>
      <c r="G180" s="9"/>
    </row>
    <row r="181" spans="1:7" x14ac:dyDescent="0.2">
      <c r="A181" s="23">
        <v>359</v>
      </c>
      <c r="B181" s="23">
        <v>10</v>
      </c>
      <c r="C181" s="24">
        <v>0.21403308823529499</v>
      </c>
      <c r="D181" s="24">
        <v>0.84666666666666601</v>
      </c>
      <c r="E181" s="9"/>
      <c r="F181" s="9"/>
      <c r="G181" s="9"/>
    </row>
    <row r="182" spans="1:7" x14ac:dyDescent="0.2">
      <c r="A182" s="23">
        <v>361</v>
      </c>
      <c r="B182" s="23">
        <v>10</v>
      </c>
      <c r="C182" s="24">
        <v>0.25761764705882401</v>
      </c>
      <c r="D182" s="24">
        <v>0.757777777777777</v>
      </c>
      <c r="E182" s="9">
        <v>0.49196629213483101</v>
      </c>
      <c r="F182" s="9">
        <f t="shared" ref="F182:F213" si="7">E182-D182</f>
        <v>-0.26581148564294599</v>
      </c>
      <c r="G182" s="9">
        <f t="shared" si="6"/>
        <v>0.234348645076007</v>
      </c>
    </row>
    <row r="183" spans="1:7" x14ac:dyDescent="0.2">
      <c r="A183" s="23">
        <v>363</v>
      </c>
      <c r="B183" s="23">
        <v>10</v>
      </c>
      <c r="C183" s="24">
        <v>0.31952662721893099</v>
      </c>
      <c r="D183" s="24">
        <v>0.66888888888888798</v>
      </c>
      <c r="E183" s="9">
        <v>0.49758426966292102</v>
      </c>
      <c r="F183" s="9">
        <f t="shared" si="7"/>
        <v>-0.17130461922596696</v>
      </c>
      <c r="G183" s="9">
        <f t="shared" si="6"/>
        <v>0.17805764244399003</v>
      </c>
    </row>
    <row r="184" spans="1:7" x14ac:dyDescent="0.2">
      <c r="A184" s="23">
        <v>365</v>
      </c>
      <c r="B184" s="23">
        <v>10</v>
      </c>
      <c r="C184" s="24">
        <v>0.49668918918918997</v>
      </c>
      <c r="D184" s="24">
        <v>0.35225806451612901</v>
      </c>
      <c r="E184" s="9">
        <v>0.50320224719101103</v>
      </c>
      <c r="F184" s="9">
        <f t="shared" si="7"/>
        <v>0.15094418267488202</v>
      </c>
      <c r="G184" s="9">
        <f t="shared" si="6"/>
        <v>6.5130580018210593E-3</v>
      </c>
    </row>
    <row r="185" spans="1:7" x14ac:dyDescent="0.2">
      <c r="A185" s="23">
        <v>367</v>
      </c>
      <c r="B185" s="23">
        <v>10</v>
      </c>
      <c r="C185" s="24">
        <v>0.44488738738738798</v>
      </c>
      <c r="D185" s="24">
        <v>0.18923076923077101</v>
      </c>
      <c r="E185" s="9">
        <v>0.50882022471910104</v>
      </c>
      <c r="F185" s="9">
        <f t="shared" si="7"/>
        <v>0.31958945548833007</v>
      </c>
      <c r="G185" s="9">
        <f t="shared" si="6"/>
        <v>6.3932837331713066E-2</v>
      </c>
    </row>
    <row r="186" spans="1:7" x14ac:dyDescent="0.2">
      <c r="A186" s="23">
        <v>369</v>
      </c>
      <c r="B186" s="23">
        <v>10</v>
      </c>
      <c r="C186" s="24">
        <v>0.36707523510972001</v>
      </c>
      <c r="D186" s="24">
        <v>0.39779220779220797</v>
      </c>
      <c r="E186" s="9">
        <v>0.514501424501425</v>
      </c>
      <c r="F186" s="9">
        <f t="shared" si="7"/>
        <v>0.11670921670921702</v>
      </c>
      <c r="G186" s="9">
        <f t="shared" si="6"/>
        <v>0.14742618939170499</v>
      </c>
    </row>
    <row r="187" spans="1:7" x14ac:dyDescent="0.2">
      <c r="A187" s="23">
        <v>371</v>
      </c>
      <c r="B187" s="23">
        <v>10</v>
      </c>
      <c r="C187" s="24">
        <v>0.202184952978058</v>
      </c>
      <c r="D187" s="24">
        <v>0.27571428571428602</v>
      </c>
      <c r="E187" s="9">
        <v>0.52</v>
      </c>
      <c r="F187" s="9">
        <f t="shared" si="7"/>
        <v>0.244285714285714</v>
      </c>
      <c r="G187" s="9">
        <f t="shared" si="6"/>
        <v>0.31781504702194202</v>
      </c>
    </row>
    <row r="188" spans="1:7" x14ac:dyDescent="0.2">
      <c r="A188" s="23">
        <v>373</v>
      </c>
      <c r="B188" s="23">
        <v>10</v>
      </c>
      <c r="C188" s="24">
        <v>0.19337540453074401</v>
      </c>
      <c r="D188" s="24">
        <v>0.15363636363636399</v>
      </c>
      <c r="E188" s="9">
        <v>0.50054054054053998</v>
      </c>
      <c r="F188" s="9">
        <f t="shared" si="7"/>
        <v>0.34690417690417596</v>
      </c>
      <c r="G188" s="9">
        <f t="shared" si="6"/>
        <v>0.307165136009796</v>
      </c>
    </row>
    <row r="189" spans="1:7" x14ac:dyDescent="0.2">
      <c r="A189" s="23">
        <v>375</v>
      </c>
      <c r="B189" s="23">
        <v>11</v>
      </c>
      <c r="C189" s="24">
        <v>0.26057812499999999</v>
      </c>
      <c r="D189" s="24">
        <v>3.1558441558441702E-2</v>
      </c>
      <c r="E189" s="9">
        <v>0.54108108108108099</v>
      </c>
      <c r="F189" s="9">
        <f t="shared" si="7"/>
        <v>0.50952263952263932</v>
      </c>
      <c r="G189" s="9">
        <f t="shared" si="6"/>
        <v>0.280502956081081</v>
      </c>
    </row>
    <row r="190" spans="1:7" x14ac:dyDescent="0.2">
      <c r="A190" s="23">
        <v>377</v>
      </c>
      <c r="B190" s="23">
        <v>11</v>
      </c>
      <c r="C190" s="24">
        <v>0.189223958333334</v>
      </c>
      <c r="D190" s="24">
        <v>-9.1578947368421398E-2</v>
      </c>
      <c r="E190" s="9">
        <v>0.35189189189189302</v>
      </c>
      <c r="F190" s="9">
        <f t="shared" si="7"/>
        <v>0.44347083926031439</v>
      </c>
      <c r="G190" s="9">
        <f t="shared" si="6"/>
        <v>0.16266793355855902</v>
      </c>
    </row>
    <row r="191" spans="1:7" x14ac:dyDescent="0.2">
      <c r="A191" s="23">
        <v>379</v>
      </c>
      <c r="B191" s="23">
        <v>11</v>
      </c>
      <c r="C191" s="24">
        <v>0.13475846501128599</v>
      </c>
      <c r="D191" s="24">
        <v>-0.14769230769230701</v>
      </c>
      <c r="E191" s="9">
        <v>0.45811387900355899</v>
      </c>
      <c r="F191" s="9">
        <f t="shared" si="7"/>
        <v>0.60580618669586594</v>
      </c>
      <c r="G191" s="9">
        <f t="shared" si="6"/>
        <v>0.32335541399227297</v>
      </c>
    </row>
    <row r="192" spans="1:7" x14ac:dyDescent="0.2">
      <c r="A192" s="23">
        <v>381</v>
      </c>
      <c r="B192" s="23">
        <v>11</v>
      </c>
      <c r="C192" s="24">
        <v>0.16274943566591399</v>
      </c>
      <c r="D192" s="24">
        <v>-0.04</v>
      </c>
      <c r="E192" s="9">
        <v>0.47946619217081798</v>
      </c>
      <c r="F192" s="9">
        <f t="shared" si="7"/>
        <v>0.51946619217081802</v>
      </c>
      <c r="G192" s="9">
        <f t="shared" si="6"/>
        <v>0.316716756504904</v>
      </c>
    </row>
    <row r="193" spans="1:7" x14ac:dyDescent="0.2">
      <c r="A193" s="23">
        <v>383</v>
      </c>
      <c r="B193" s="23">
        <v>11</v>
      </c>
      <c r="C193" s="24">
        <v>0.19074040632054201</v>
      </c>
      <c r="D193" s="24">
        <v>5.94736842105262E-2</v>
      </c>
      <c r="E193" s="9">
        <v>0.433312883435584</v>
      </c>
      <c r="F193" s="9">
        <f t="shared" si="7"/>
        <v>0.37383919922505782</v>
      </c>
      <c r="G193" s="9">
        <f t="shared" si="6"/>
        <v>0.24257247711504198</v>
      </c>
    </row>
    <row r="194" spans="1:7" x14ac:dyDescent="0.2">
      <c r="A194" s="23">
        <v>385</v>
      </c>
      <c r="B194" s="23">
        <v>11</v>
      </c>
      <c r="C194" s="24">
        <v>9.55223880596902E-3</v>
      </c>
      <c r="D194" s="24">
        <v>0.187142857142856</v>
      </c>
      <c r="E194" s="9">
        <v>0.33265193370165802</v>
      </c>
      <c r="F194" s="9">
        <f t="shared" si="7"/>
        <v>0.14550907655880202</v>
      </c>
      <c r="G194" s="9">
        <f t="shared" si="6"/>
        <v>0.32309969489568902</v>
      </c>
    </row>
    <row r="195" spans="1:7" x14ac:dyDescent="0.2">
      <c r="A195" s="23">
        <v>387</v>
      </c>
      <c r="B195" s="23">
        <v>11</v>
      </c>
      <c r="C195" s="24">
        <v>-0.126046511627907</v>
      </c>
      <c r="D195" s="24">
        <v>0.48214285714285698</v>
      </c>
      <c r="E195" s="9">
        <v>0.28999999999999998</v>
      </c>
      <c r="F195" s="9">
        <f t="shared" si="7"/>
        <v>-0.192142857142857</v>
      </c>
      <c r="G195" s="9">
        <f t="shared" si="6"/>
        <v>0.41604651162790696</v>
      </c>
    </row>
    <row r="196" spans="1:7" x14ac:dyDescent="0.2">
      <c r="A196" s="23">
        <v>389</v>
      </c>
      <c r="B196" s="23">
        <v>11</v>
      </c>
      <c r="C196" s="24">
        <v>-0.119069767441861</v>
      </c>
      <c r="D196" s="24">
        <v>0.30400000000000499</v>
      </c>
      <c r="E196" s="9">
        <v>0.14729729729729801</v>
      </c>
      <c r="F196" s="9">
        <f t="shared" si="7"/>
        <v>-0.15670270270270698</v>
      </c>
      <c r="G196" s="9">
        <f t="shared" si="6"/>
        <v>0.266367064739159</v>
      </c>
    </row>
    <row r="197" spans="1:7" x14ac:dyDescent="0.2">
      <c r="A197" s="23">
        <v>391</v>
      </c>
      <c r="B197" s="23">
        <v>11</v>
      </c>
      <c r="C197" s="24">
        <v>-0.11209302325581399</v>
      </c>
      <c r="D197" s="24">
        <v>9.5000000000000001E-2</v>
      </c>
      <c r="E197" s="9">
        <v>-2.1393034825865401E-3</v>
      </c>
      <c r="F197" s="9">
        <f t="shared" si="7"/>
        <v>-9.7139303482586536E-2</v>
      </c>
      <c r="G197" s="9">
        <f t="shared" si="6"/>
        <v>0.10995371977322746</v>
      </c>
    </row>
    <row r="198" spans="1:7" x14ac:dyDescent="0.2">
      <c r="A198" s="23">
        <v>393</v>
      </c>
      <c r="B198" s="23">
        <v>11</v>
      </c>
      <c r="C198" s="24">
        <v>-0.22703124999999799</v>
      </c>
      <c r="D198" s="24">
        <v>0.191428571428571</v>
      </c>
      <c r="E198" s="9">
        <v>7.4676258992805597E-2</v>
      </c>
      <c r="F198" s="9">
        <f t="shared" si="7"/>
        <v>-0.11675231243576541</v>
      </c>
      <c r="G198" s="9">
        <f t="shared" si="6"/>
        <v>0.30170750899280357</v>
      </c>
    </row>
    <row r="199" spans="1:7" x14ac:dyDescent="0.2">
      <c r="A199" s="23">
        <v>395</v>
      </c>
      <c r="B199" s="23">
        <v>11</v>
      </c>
      <c r="C199" s="24">
        <v>-0.35369696969696901</v>
      </c>
      <c r="D199" s="24">
        <v>-0.11714285714285901</v>
      </c>
      <c r="E199" s="9">
        <v>0.10695652173913101</v>
      </c>
      <c r="F199" s="9">
        <f t="shared" si="7"/>
        <v>0.22409937888199</v>
      </c>
      <c r="G199" s="9">
        <f t="shared" si="6"/>
        <v>0.46065349143610002</v>
      </c>
    </row>
    <row r="200" spans="1:7" x14ac:dyDescent="0.2">
      <c r="A200" s="23">
        <v>397</v>
      </c>
      <c r="B200" s="23">
        <v>11</v>
      </c>
      <c r="C200" s="24">
        <v>-0.42440404040404101</v>
      </c>
      <c r="D200" s="24">
        <v>-0.46</v>
      </c>
      <c r="E200" s="9">
        <v>-0.169241379310346</v>
      </c>
      <c r="F200" s="9">
        <f t="shared" si="7"/>
        <v>0.29075862068965402</v>
      </c>
      <c r="G200" s="9">
        <f t="shared" si="6"/>
        <v>0.25516266109369501</v>
      </c>
    </row>
    <row r="201" spans="1:7" x14ac:dyDescent="0.2">
      <c r="A201" s="23">
        <v>399</v>
      </c>
      <c r="B201" s="23">
        <v>11</v>
      </c>
      <c r="C201" s="24">
        <v>-0.48106666666666698</v>
      </c>
      <c r="D201" s="24">
        <v>-0.32428571428571501</v>
      </c>
      <c r="E201" s="9">
        <v>0.28000000000000003</v>
      </c>
      <c r="F201" s="9">
        <f t="shared" si="7"/>
        <v>0.60428571428571498</v>
      </c>
      <c r="G201" s="9">
        <f t="shared" si="6"/>
        <v>0.761066666666667</v>
      </c>
    </row>
    <row r="202" spans="1:7" x14ac:dyDescent="0.2">
      <c r="A202" s="23">
        <v>401</v>
      </c>
      <c r="B202" s="23">
        <v>11</v>
      </c>
      <c r="C202" s="24">
        <v>-0.54207171314740998</v>
      </c>
      <c r="D202" s="24">
        <v>-0.52384615384615496</v>
      </c>
      <c r="E202" s="9">
        <v>0.31946666666666701</v>
      </c>
      <c r="F202" s="9">
        <f t="shared" si="7"/>
        <v>0.84331282051282197</v>
      </c>
      <c r="G202" s="9">
        <f t="shared" si="6"/>
        <v>0.86153837981407699</v>
      </c>
    </row>
    <row r="203" spans="1:7" x14ac:dyDescent="0.2">
      <c r="A203" s="23">
        <v>403</v>
      </c>
      <c r="B203" s="23">
        <v>11</v>
      </c>
      <c r="C203" s="24">
        <v>-0.48524933687002603</v>
      </c>
      <c r="D203" s="24">
        <v>-0.32923076923076899</v>
      </c>
      <c r="E203" s="9">
        <v>-0.14938311688311701</v>
      </c>
      <c r="F203" s="9">
        <f t="shared" si="7"/>
        <v>0.17984765234765199</v>
      </c>
      <c r="G203" s="9">
        <f t="shared" si="6"/>
        <v>0.33586621998690902</v>
      </c>
    </row>
    <row r="204" spans="1:7" x14ac:dyDescent="0.2">
      <c r="A204" s="23">
        <v>405</v>
      </c>
      <c r="B204" s="23">
        <v>11</v>
      </c>
      <c r="C204" s="24">
        <v>-0.25129708222811498</v>
      </c>
      <c r="D204" s="24">
        <v>-0.23499999999999999</v>
      </c>
      <c r="E204" s="9">
        <v>-2.6006493506493401E-2</v>
      </c>
      <c r="F204" s="9">
        <f t="shared" si="7"/>
        <v>0.20899350649350659</v>
      </c>
      <c r="G204" s="9">
        <f t="shared" si="6"/>
        <v>0.22529058872162158</v>
      </c>
    </row>
    <row r="205" spans="1:7" x14ac:dyDescent="0.2">
      <c r="A205" s="23">
        <v>407</v>
      </c>
      <c r="B205" s="23">
        <v>11</v>
      </c>
      <c r="C205" s="24">
        <v>-3.2980582524270503E-2</v>
      </c>
      <c r="D205" s="24">
        <v>-0.14411764705882399</v>
      </c>
      <c r="E205" s="9">
        <v>0.32971428571428402</v>
      </c>
      <c r="F205" s="9">
        <f t="shared" si="7"/>
        <v>0.47383193277310798</v>
      </c>
      <c r="G205" s="9">
        <f t="shared" si="6"/>
        <v>0.36269486823855451</v>
      </c>
    </row>
    <row r="206" spans="1:7" x14ac:dyDescent="0.2">
      <c r="A206" s="23">
        <v>409</v>
      </c>
      <c r="B206" s="23">
        <v>11</v>
      </c>
      <c r="C206" s="24">
        <v>0.17090291262135901</v>
      </c>
      <c r="D206" s="24">
        <v>-0.22647058823529401</v>
      </c>
      <c r="E206" s="9">
        <v>0.41773333333333501</v>
      </c>
      <c r="F206" s="9">
        <f t="shared" si="7"/>
        <v>0.64420392156862905</v>
      </c>
      <c r="G206" s="9">
        <f t="shared" si="6"/>
        <v>0.246830420711976</v>
      </c>
    </row>
    <row r="207" spans="1:7" x14ac:dyDescent="0.2">
      <c r="A207" s="23">
        <v>411</v>
      </c>
      <c r="B207" s="23">
        <v>11</v>
      </c>
      <c r="C207" s="24">
        <v>0.37478640776698902</v>
      </c>
      <c r="D207" s="24">
        <v>-0.314999999999999</v>
      </c>
      <c r="E207" s="9">
        <v>0.27533333333333398</v>
      </c>
      <c r="F207" s="9">
        <f t="shared" si="7"/>
        <v>0.59033333333333293</v>
      </c>
      <c r="G207" s="9">
        <f t="shared" si="6"/>
        <v>-9.9453074433655031E-2</v>
      </c>
    </row>
    <row r="208" spans="1:7" x14ac:dyDescent="0.2">
      <c r="A208" s="23">
        <v>413</v>
      </c>
      <c r="B208" s="23">
        <v>11</v>
      </c>
      <c r="C208" s="24">
        <v>0.430831058020477</v>
      </c>
      <c r="D208" s="24">
        <v>-0.09</v>
      </c>
      <c r="E208" s="9">
        <v>0.54060606060605998</v>
      </c>
      <c r="F208" s="9">
        <f t="shared" si="7"/>
        <v>0.63060606060605995</v>
      </c>
      <c r="G208" s="9">
        <f t="shared" si="6"/>
        <v>0.10977500258558298</v>
      </c>
    </row>
    <row r="209" spans="1:7" x14ac:dyDescent="0.2">
      <c r="A209" s="23">
        <v>415</v>
      </c>
      <c r="B209" s="23">
        <v>11</v>
      </c>
      <c r="C209" s="24">
        <v>0.47827133105802</v>
      </c>
      <c r="D209" s="24">
        <v>0.29285714285714098</v>
      </c>
      <c r="E209" s="9">
        <v>0.27981651376146599</v>
      </c>
      <c r="F209" s="9">
        <f t="shared" si="7"/>
        <v>-1.3040629095674994E-2</v>
      </c>
      <c r="G209" s="9">
        <f t="shared" si="6"/>
        <v>-0.19845481729655401</v>
      </c>
    </row>
    <row r="210" spans="1:7" x14ac:dyDescent="0.2">
      <c r="A210" s="23">
        <v>417</v>
      </c>
      <c r="B210" s="23">
        <v>11</v>
      </c>
      <c r="C210" s="24">
        <v>0.52514076246334296</v>
      </c>
      <c r="D210" s="24">
        <v>7.2000000000002701E-2</v>
      </c>
      <c r="E210" s="9">
        <v>0.17095238095238599</v>
      </c>
      <c r="F210" s="9">
        <f t="shared" si="7"/>
        <v>9.895238095238329E-2</v>
      </c>
      <c r="G210" s="9">
        <f t="shared" si="6"/>
        <v>-0.354188381510957</v>
      </c>
    </row>
    <row r="211" spans="1:7" x14ac:dyDescent="0.2">
      <c r="A211" s="23">
        <v>419</v>
      </c>
      <c r="B211" s="23">
        <v>11</v>
      </c>
      <c r="C211" s="24">
        <v>0.53452492668621698</v>
      </c>
      <c r="D211" s="24">
        <v>-0.16799999999999701</v>
      </c>
      <c r="E211" s="9">
        <v>-0.14934426229508399</v>
      </c>
      <c r="F211" s="9">
        <f t="shared" si="7"/>
        <v>1.8655737704913022E-2</v>
      </c>
      <c r="G211" s="9">
        <f t="shared" si="6"/>
        <v>-0.683869188981301</v>
      </c>
    </row>
    <row r="212" spans="1:7" x14ac:dyDescent="0.2">
      <c r="A212" s="23">
        <v>421</v>
      </c>
      <c r="B212" s="23">
        <v>11</v>
      </c>
      <c r="C212" s="24">
        <v>0.66678846153846405</v>
      </c>
      <c r="D212" s="24">
        <v>0.533076923076923</v>
      </c>
      <c r="E212" s="9">
        <v>0.24</v>
      </c>
      <c r="F212" s="9">
        <f t="shared" si="7"/>
        <v>-0.29307692307692301</v>
      </c>
      <c r="G212" s="9">
        <f t="shared" si="6"/>
        <v>-0.42678846153846406</v>
      </c>
    </row>
    <row r="213" spans="1:7" x14ac:dyDescent="0.2">
      <c r="A213" s="23">
        <v>423</v>
      </c>
      <c r="B213" s="23">
        <v>11</v>
      </c>
      <c r="C213" s="24">
        <v>0.972265682656827</v>
      </c>
      <c r="D213" s="24">
        <v>0.65888888888888797</v>
      </c>
      <c r="E213" s="9">
        <v>0.16006711409395999</v>
      </c>
      <c r="F213" s="9">
        <f t="shared" si="7"/>
        <v>-0.49882177479492795</v>
      </c>
      <c r="G213" s="9">
        <f t="shared" si="6"/>
        <v>-0.81219856856286698</v>
      </c>
    </row>
    <row r="214" spans="1:7" x14ac:dyDescent="0.2">
      <c r="A214" s="23">
        <v>425</v>
      </c>
      <c r="B214" s="23">
        <v>12</v>
      </c>
      <c r="C214" s="24">
        <v>1.0065830258302599</v>
      </c>
      <c r="D214" s="24">
        <v>0.807037037037037</v>
      </c>
      <c r="E214" s="9"/>
      <c r="F214" s="9"/>
      <c r="G214" s="9"/>
    </row>
    <row r="215" spans="1:7" x14ac:dyDescent="0.2">
      <c r="A215" s="23">
        <v>427</v>
      </c>
      <c r="B215" s="23">
        <v>12</v>
      </c>
      <c r="C215" s="24">
        <v>1.04090036900369</v>
      </c>
      <c r="D215" s="24">
        <v>0.95518518518518603</v>
      </c>
      <c r="E215" s="9"/>
      <c r="F215" s="9"/>
      <c r="G215" s="9"/>
    </row>
    <row r="216" spans="1:7" x14ac:dyDescent="0.2">
      <c r="A216" s="23">
        <v>429</v>
      </c>
      <c r="B216" s="23">
        <v>12</v>
      </c>
      <c r="C216" s="24">
        <v>0.99937078651685396</v>
      </c>
      <c r="D216" s="24">
        <v>1.00705882352941</v>
      </c>
      <c r="E216" s="9"/>
      <c r="F216" s="9"/>
      <c r="G216" s="9"/>
    </row>
    <row r="217" spans="1:7" x14ac:dyDescent="0.2">
      <c r="A217" s="23">
        <v>431</v>
      </c>
      <c r="B217" s="23">
        <v>12</v>
      </c>
      <c r="C217" s="24">
        <v>0.90700706713780899</v>
      </c>
      <c r="D217" s="24">
        <v>1.05523809523809</v>
      </c>
      <c r="E217" s="9"/>
      <c r="F217" s="9"/>
      <c r="G217" s="9"/>
    </row>
    <row r="218" spans="1:7" x14ac:dyDescent="0.2">
      <c r="A218" s="23">
        <v>433</v>
      </c>
      <c r="B218" s="23">
        <v>12</v>
      </c>
      <c r="C218" s="24">
        <v>0.84481625441696095</v>
      </c>
      <c r="D218" s="24">
        <v>1.111</v>
      </c>
      <c r="E218" s="9"/>
      <c r="F218" s="9"/>
      <c r="G218" s="9"/>
    </row>
    <row r="219" spans="1:7" x14ac:dyDescent="0.2">
      <c r="A219" s="23">
        <v>435</v>
      </c>
      <c r="B219" s="23">
        <v>12</v>
      </c>
      <c r="C219" s="24">
        <v>0.84413749999999999</v>
      </c>
      <c r="D219" s="24">
        <v>1.0627272727272701</v>
      </c>
      <c r="E219" s="9"/>
      <c r="F219" s="9"/>
      <c r="G219" s="9"/>
    </row>
    <row r="220" spans="1:7" x14ac:dyDescent="0.2">
      <c r="A220" s="23">
        <v>437</v>
      </c>
      <c r="B220" s="23">
        <v>12</v>
      </c>
      <c r="C220" s="24">
        <v>0.84824705882352902</v>
      </c>
      <c r="D220" s="24">
        <v>1.2324999999999999</v>
      </c>
      <c r="E220" s="9"/>
      <c r="F220" s="9"/>
      <c r="G220" s="9"/>
    </row>
    <row r="221" spans="1:7" x14ac:dyDescent="0.2">
      <c r="A221" s="23">
        <v>439</v>
      </c>
      <c r="B221" s="23">
        <v>12</v>
      </c>
      <c r="C221" s="24">
        <v>0.81609019607843103</v>
      </c>
      <c r="D221" s="24">
        <v>0.93571428571428605</v>
      </c>
      <c r="E221" s="9"/>
      <c r="F221" s="9"/>
      <c r="G221" s="9"/>
    </row>
    <row r="222" spans="1:7" x14ac:dyDescent="0.2">
      <c r="A222" s="23">
        <v>441</v>
      </c>
      <c r="B222" s="23">
        <v>12</v>
      </c>
      <c r="C222" s="24">
        <v>0.86216666666666697</v>
      </c>
      <c r="D222" s="24">
        <v>1.0350000000000099</v>
      </c>
      <c r="E222" s="9"/>
      <c r="F222" s="9"/>
      <c r="G222" s="9"/>
    </row>
    <row r="223" spans="1:7" x14ac:dyDescent="0.2">
      <c r="A223" s="23">
        <v>443</v>
      </c>
      <c r="B223" s="23">
        <v>12</v>
      </c>
      <c r="C223" s="24">
        <v>0.80827760252365799</v>
      </c>
      <c r="D223" s="24">
        <v>1.1214285714285701</v>
      </c>
      <c r="E223" s="9"/>
      <c r="F223" s="9"/>
      <c r="G223" s="9"/>
    </row>
    <row r="224" spans="1:7" x14ac:dyDescent="0.2">
      <c r="A224" s="23">
        <v>445</v>
      </c>
      <c r="B224" s="23">
        <v>12</v>
      </c>
      <c r="C224" s="24">
        <v>0.69086096256684504</v>
      </c>
      <c r="D224" s="24">
        <v>0.86</v>
      </c>
      <c r="E224" s="9"/>
      <c r="F224" s="9"/>
      <c r="G224" s="9"/>
    </row>
    <row r="225" spans="1:7" x14ac:dyDescent="0.2">
      <c r="A225" s="23">
        <v>447</v>
      </c>
      <c r="B225" s="23">
        <v>12</v>
      </c>
      <c r="C225" s="24">
        <v>0.65289304812834204</v>
      </c>
      <c r="D225" s="24">
        <v>0.94857142857142496</v>
      </c>
      <c r="E225" s="9"/>
      <c r="F225" s="9"/>
      <c r="G225" s="9"/>
    </row>
    <row r="226" spans="1:7" x14ac:dyDescent="0.2">
      <c r="A226" s="23">
        <v>449</v>
      </c>
      <c r="B226" s="23">
        <v>12</v>
      </c>
      <c r="C226" s="24">
        <v>0.62209297912713502</v>
      </c>
      <c r="D226" s="24">
        <v>0.98249999999999904</v>
      </c>
      <c r="E226" s="9"/>
      <c r="F226" s="9"/>
      <c r="G226" s="9"/>
    </row>
    <row r="227" spans="1:7" x14ac:dyDescent="0.2">
      <c r="A227" s="23">
        <v>451</v>
      </c>
      <c r="B227" s="23">
        <v>12</v>
      </c>
      <c r="C227" s="24">
        <v>0.62892409867172705</v>
      </c>
      <c r="D227" s="24">
        <v>1.1299999999999999</v>
      </c>
      <c r="E227" s="9"/>
      <c r="F227" s="9"/>
      <c r="G227" s="9"/>
    </row>
    <row r="228" spans="1:7" x14ac:dyDescent="0.2">
      <c r="A228" s="23">
        <v>453</v>
      </c>
      <c r="B228" s="23">
        <v>12</v>
      </c>
      <c r="C228" s="24">
        <v>0.63575521821631897</v>
      </c>
      <c r="D228" s="24">
        <v>0.96428571428571197</v>
      </c>
      <c r="E228" s="9"/>
      <c r="F228" s="9"/>
      <c r="G228" s="9"/>
    </row>
    <row r="229" spans="1:7" x14ac:dyDescent="0.2">
      <c r="A229" s="23">
        <v>455</v>
      </c>
      <c r="B229" s="23">
        <v>12</v>
      </c>
      <c r="C229" s="24">
        <v>0.62545877378435499</v>
      </c>
      <c r="D229" s="24">
        <v>0.91142857142857003</v>
      </c>
      <c r="E229" s="9"/>
      <c r="F229" s="9"/>
      <c r="G229" s="9"/>
    </row>
    <row r="230" spans="1:7" x14ac:dyDescent="0.2">
      <c r="A230" s="23">
        <v>457</v>
      </c>
      <c r="B230" s="23">
        <v>12</v>
      </c>
      <c r="C230" s="24">
        <v>0.59966596194503197</v>
      </c>
      <c r="D230" s="24">
        <v>0.999999999999998</v>
      </c>
      <c r="E230" s="9"/>
      <c r="F230" s="9"/>
      <c r="G230" s="9"/>
    </row>
    <row r="231" spans="1:7" x14ac:dyDescent="0.2">
      <c r="A231" s="23">
        <v>459</v>
      </c>
      <c r="B231" s="23">
        <v>12</v>
      </c>
      <c r="C231" s="24">
        <v>0.55852173913043501</v>
      </c>
      <c r="D231" s="24">
        <v>0.72714285714285598</v>
      </c>
      <c r="E231" s="9"/>
      <c r="F231" s="9"/>
      <c r="G231" s="9"/>
    </row>
    <row r="232" spans="1:7" x14ac:dyDescent="0.2">
      <c r="A232" s="23">
        <v>461</v>
      </c>
      <c r="B232" s="23">
        <v>12</v>
      </c>
      <c r="C232" s="24">
        <v>0.436782608695653</v>
      </c>
      <c r="D232" s="24">
        <v>0.71857142857142897</v>
      </c>
      <c r="E232" s="9"/>
      <c r="F232" s="9"/>
      <c r="G232" s="9"/>
    </row>
    <row r="233" spans="1:7" x14ac:dyDescent="0.2">
      <c r="A233" s="23">
        <v>463</v>
      </c>
      <c r="B233" s="23">
        <v>12</v>
      </c>
      <c r="C233" s="24">
        <v>0.29700000000000099</v>
      </c>
      <c r="D233" s="24">
        <v>0.59249999999999803</v>
      </c>
      <c r="E233" s="9"/>
      <c r="F233" s="9"/>
      <c r="G233" s="9"/>
    </row>
    <row r="234" spans="1:7" x14ac:dyDescent="0.2">
      <c r="A234" s="23">
        <v>465</v>
      </c>
      <c r="B234" s="23">
        <v>12</v>
      </c>
      <c r="C234" s="24">
        <v>0.148127819548874</v>
      </c>
      <c r="D234" s="24">
        <v>1.0509090909090899</v>
      </c>
      <c r="E234" s="9"/>
      <c r="F234" s="9"/>
      <c r="G234" s="9"/>
    </row>
    <row r="235" spans="1:7" x14ac:dyDescent="0.2">
      <c r="A235" s="23">
        <v>467</v>
      </c>
      <c r="B235" s="23">
        <v>12</v>
      </c>
      <c r="C235" s="24">
        <v>0.13643381180223199</v>
      </c>
      <c r="D235" s="24">
        <v>0.78571428571428603</v>
      </c>
      <c r="E235" s="9"/>
      <c r="F235" s="9"/>
      <c r="G235" s="9"/>
    </row>
    <row r="236" spans="1:7" x14ac:dyDescent="0.2">
      <c r="A236" s="23">
        <v>469</v>
      </c>
      <c r="B236" s="23">
        <v>12</v>
      </c>
      <c r="C236" s="24">
        <v>0.236274322169059</v>
      </c>
      <c r="D236" s="24">
        <v>0.67428571428571205</v>
      </c>
      <c r="E236" s="9"/>
      <c r="F236" s="9"/>
      <c r="G236" s="9"/>
    </row>
    <row r="237" spans="1:7" x14ac:dyDescent="0.2">
      <c r="A237" s="23">
        <v>471</v>
      </c>
      <c r="B237" s="23">
        <v>12</v>
      </c>
      <c r="C237" s="24">
        <v>0.33611483253588498</v>
      </c>
      <c r="D237" s="24">
        <v>0.65285714285714003</v>
      </c>
      <c r="E237" s="9"/>
      <c r="F237" s="9"/>
      <c r="G237" s="9"/>
    </row>
    <row r="238" spans="1:7" x14ac:dyDescent="0.2">
      <c r="A238" s="23">
        <v>473</v>
      </c>
      <c r="B238" s="23">
        <v>12</v>
      </c>
      <c r="C238" s="24">
        <v>0.38247868852458999</v>
      </c>
      <c r="D238" s="24">
        <v>0.43</v>
      </c>
      <c r="E238" s="9"/>
      <c r="F238" s="9"/>
      <c r="G238" s="9"/>
    </row>
    <row r="239" spans="1:7" x14ac:dyDescent="0.2">
      <c r="A239" s="23">
        <v>475</v>
      </c>
      <c r="B239" s="23">
        <v>12</v>
      </c>
      <c r="C239" s="24">
        <v>0.29133114754098399</v>
      </c>
      <c r="D239" s="24">
        <v>0.31</v>
      </c>
      <c r="E239" s="9"/>
      <c r="F239" s="9"/>
      <c r="G239" s="9"/>
    </row>
    <row r="240" spans="1:7" x14ac:dyDescent="0.2">
      <c r="A240" s="23">
        <v>477</v>
      </c>
      <c r="B240" s="23">
        <v>12</v>
      </c>
      <c r="C240" s="24">
        <v>0.19350000000000001</v>
      </c>
      <c r="D240" s="24">
        <v>0.17714285714285599</v>
      </c>
      <c r="E240" s="9"/>
      <c r="F240" s="9"/>
      <c r="G240" s="9"/>
    </row>
    <row r="241" spans="1:7" x14ac:dyDescent="0.2">
      <c r="A241" s="23">
        <v>479</v>
      </c>
      <c r="B241" s="23">
        <v>12</v>
      </c>
      <c r="C241" s="24">
        <v>9.3499999999999597E-2</v>
      </c>
      <c r="D241" s="24">
        <v>0.45</v>
      </c>
      <c r="E241" s="9"/>
      <c r="F241" s="9"/>
      <c r="G241" s="9"/>
    </row>
    <row r="242" spans="1:7" x14ac:dyDescent="0.2">
      <c r="A242" s="23">
        <v>481</v>
      </c>
      <c r="B242" s="23">
        <v>12</v>
      </c>
      <c r="C242" s="24">
        <v>-2.26190476190514E-3</v>
      </c>
      <c r="D242" s="24">
        <v>0.23428571428571399</v>
      </c>
      <c r="E242" s="9"/>
      <c r="F242" s="9"/>
      <c r="G242" s="9"/>
    </row>
    <row r="243" spans="1:7" x14ac:dyDescent="0.2">
      <c r="A243" s="23">
        <v>483</v>
      </c>
      <c r="B243" s="23">
        <v>12</v>
      </c>
      <c r="C243" s="24">
        <v>-5.2401960784313799E-2</v>
      </c>
      <c r="D243" s="24">
        <v>0.19399999999999801</v>
      </c>
      <c r="E243" s="9"/>
      <c r="F243" s="9"/>
      <c r="G243" s="9"/>
    </row>
    <row r="244" spans="1:7" x14ac:dyDescent="0.2">
      <c r="A244" s="23">
        <v>485</v>
      </c>
      <c r="B244" s="23">
        <v>12</v>
      </c>
      <c r="C244" s="24">
        <v>-0.10254201680672199</v>
      </c>
      <c r="D244" s="24">
        <v>-2.8571428571384401E-3</v>
      </c>
      <c r="E244" s="9">
        <v>0.21988188976378001</v>
      </c>
      <c r="F244" s="9">
        <f t="shared" ref="F244:F276" si="8">E244-D244</f>
        <v>0.22273903262091846</v>
      </c>
      <c r="G244" s="9">
        <f t="shared" ref="G244:G301" si="9">E244-C244</f>
        <v>0.32242390657050202</v>
      </c>
    </row>
    <row r="245" spans="1:7" x14ac:dyDescent="0.2">
      <c r="A245" s="23">
        <v>487</v>
      </c>
      <c r="B245" s="23">
        <v>12</v>
      </c>
      <c r="C245" s="24">
        <v>-0.15268207282913099</v>
      </c>
      <c r="D245" s="24">
        <v>-5.7142857142861297E-2</v>
      </c>
      <c r="E245" s="9">
        <v>0.22</v>
      </c>
      <c r="F245" s="9">
        <f t="shared" si="8"/>
        <v>0.2771428571428613</v>
      </c>
      <c r="G245" s="9">
        <f t="shared" si="9"/>
        <v>0.37268207282913102</v>
      </c>
    </row>
    <row r="246" spans="1:7" x14ac:dyDescent="0.2">
      <c r="A246" s="23">
        <v>489</v>
      </c>
      <c r="B246" s="23">
        <v>12</v>
      </c>
      <c r="C246" s="24">
        <v>-0.16225330396475801</v>
      </c>
      <c r="D246" s="24">
        <v>0.119999999999997</v>
      </c>
      <c r="E246" s="9">
        <v>0.20235616438356199</v>
      </c>
      <c r="F246" s="9">
        <f t="shared" si="8"/>
        <v>8.2356164383564995E-2</v>
      </c>
      <c r="G246" s="9">
        <f t="shared" si="9"/>
        <v>0.36460946834831998</v>
      </c>
    </row>
    <row r="247" spans="1:7" x14ac:dyDescent="0.2">
      <c r="A247" s="23">
        <v>491</v>
      </c>
      <c r="B247" s="23">
        <v>12</v>
      </c>
      <c r="C247" s="24">
        <v>-0.133618942731278</v>
      </c>
      <c r="D247" s="24">
        <v>-0.222727272727273</v>
      </c>
      <c r="E247" s="9">
        <v>0.180438356164384</v>
      </c>
      <c r="F247" s="9">
        <f t="shared" si="8"/>
        <v>0.40316562889165697</v>
      </c>
      <c r="G247" s="9">
        <f t="shared" si="9"/>
        <v>0.31405729889566203</v>
      </c>
    </row>
    <row r="248" spans="1:7" x14ac:dyDescent="0.2">
      <c r="A248" s="23">
        <v>493</v>
      </c>
      <c r="B248" s="23">
        <v>12</v>
      </c>
      <c r="C248" s="24">
        <v>-0.104984581497798</v>
      </c>
      <c r="D248" s="24">
        <v>-0.17399999999999999</v>
      </c>
      <c r="E248" s="9">
        <v>6.2231759656652799E-2</v>
      </c>
      <c r="F248" s="9">
        <f t="shared" si="8"/>
        <v>0.23623175965665277</v>
      </c>
      <c r="G248" s="9">
        <f t="shared" si="9"/>
        <v>0.1672163411544508</v>
      </c>
    </row>
    <row r="249" spans="1:7" x14ac:dyDescent="0.2">
      <c r="A249" s="23">
        <v>495</v>
      </c>
      <c r="B249" s="23">
        <v>12</v>
      </c>
      <c r="C249" s="24">
        <v>-7.6350220264317398E-2</v>
      </c>
      <c r="D249" s="24">
        <v>7.0000000000001103E-2</v>
      </c>
      <c r="E249" s="9">
        <v>1.6933962264151101E-2</v>
      </c>
      <c r="F249" s="9">
        <f t="shared" si="8"/>
        <v>-5.3066037735850002E-2</v>
      </c>
      <c r="G249" s="9">
        <f t="shared" si="9"/>
        <v>9.3284182528468498E-2</v>
      </c>
    </row>
    <row r="250" spans="1:7" x14ac:dyDescent="0.2">
      <c r="A250" s="23">
        <v>497</v>
      </c>
      <c r="B250" s="23">
        <v>12</v>
      </c>
      <c r="C250" s="24">
        <v>-4.77158590308372E-2</v>
      </c>
      <c r="D250" s="24">
        <v>-0.435714285714286</v>
      </c>
      <c r="E250" s="9">
        <v>0.22021459227467899</v>
      </c>
      <c r="F250" s="9">
        <f t="shared" si="8"/>
        <v>0.65592887798896493</v>
      </c>
      <c r="G250" s="9">
        <f t="shared" si="9"/>
        <v>0.26793045130551618</v>
      </c>
    </row>
    <row r="251" spans="1:7" x14ac:dyDescent="0.2">
      <c r="A251" s="23">
        <v>499</v>
      </c>
      <c r="B251" s="23">
        <v>12</v>
      </c>
      <c r="C251" s="24">
        <v>-3.02132132132133E-2</v>
      </c>
      <c r="D251" s="24">
        <v>7.0000000000008097E-2</v>
      </c>
      <c r="E251" s="9">
        <v>0.280815450643777</v>
      </c>
      <c r="F251" s="9">
        <f t="shared" si="8"/>
        <v>0.21081545064376889</v>
      </c>
      <c r="G251" s="9">
        <f t="shared" si="9"/>
        <v>0.3110286638569903</v>
      </c>
    </row>
    <row r="252" spans="1:7" x14ac:dyDescent="0.2">
      <c r="A252" s="23">
        <v>501</v>
      </c>
      <c r="B252" s="23">
        <v>12</v>
      </c>
      <c r="C252" s="24">
        <v>-1.29959959959961E-2</v>
      </c>
      <c r="D252" s="24">
        <v>-0.16</v>
      </c>
      <c r="E252" s="9">
        <v>0.239670329670329</v>
      </c>
      <c r="F252" s="9">
        <f t="shared" si="8"/>
        <v>0.39967032967032901</v>
      </c>
      <c r="G252" s="9">
        <f t="shared" si="9"/>
        <v>0.25266632566632508</v>
      </c>
    </row>
    <row r="253" spans="1:7" x14ac:dyDescent="0.2">
      <c r="A253" s="23">
        <v>503</v>
      </c>
      <c r="B253" s="23">
        <v>12</v>
      </c>
      <c r="C253" s="24">
        <v>4.2212212212210803E-3</v>
      </c>
      <c r="D253" s="24">
        <v>8.7142857142858299E-2</v>
      </c>
      <c r="E253" s="9">
        <v>0.121931330472103</v>
      </c>
      <c r="F253" s="9">
        <f t="shared" si="8"/>
        <v>3.4788473329244701E-2</v>
      </c>
      <c r="G253" s="9">
        <f t="shared" si="9"/>
        <v>0.11771010925088192</v>
      </c>
    </row>
    <row r="254" spans="1:7" x14ac:dyDescent="0.2">
      <c r="A254" s="23">
        <v>505</v>
      </c>
      <c r="B254" s="23">
        <v>12</v>
      </c>
      <c r="C254" s="24">
        <v>2.14384384384383E-2</v>
      </c>
      <c r="D254" s="24">
        <v>0.114999999999994</v>
      </c>
      <c r="E254" s="9">
        <v>0.13480686695279001</v>
      </c>
      <c r="F254" s="9">
        <f t="shared" si="8"/>
        <v>1.9806866952796015E-2</v>
      </c>
      <c r="G254" s="9">
        <f t="shared" si="9"/>
        <v>0.11336842851435171</v>
      </c>
    </row>
    <row r="255" spans="1:7" x14ac:dyDescent="0.2">
      <c r="A255" s="23">
        <v>507</v>
      </c>
      <c r="B255" s="23">
        <v>12</v>
      </c>
      <c r="C255" s="24">
        <v>3.8655655655655499E-2</v>
      </c>
      <c r="D255" s="24">
        <v>0.28000000000000003</v>
      </c>
      <c r="E255" s="9">
        <v>0.14768240343347599</v>
      </c>
      <c r="F255" s="9">
        <f t="shared" si="8"/>
        <v>-0.13231759656652403</v>
      </c>
      <c r="G255" s="9">
        <f t="shared" si="9"/>
        <v>0.1090267477778205</v>
      </c>
    </row>
    <row r="256" spans="1:7" x14ac:dyDescent="0.2">
      <c r="A256" s="23">
        <v>509</v>
      </c>
      <c r="B256" s="23">
        <v>12</v>
      </c>
      <c r="C256" s="24">
        <v>9.5164867517173304E-2</v>
      </c>
      <c r="D256" s="24">
        <v>0.504285714285715</v>
      </c>
      <c r="E256" s="9">
        <v>2.1888412017169699E-3</v>
      </c>
      <c r="F256" s="9">
        <f t="shared" si="8"/>
        <v>-0.50209687308399809</v>
      </c>
      <c r="G256" s="9">
        <f t="shared" si="9"/>
        <v>-9.2976026315456331E-2</v>
      </c>
    </row>
    <row r="257" spans="1:7" x14ac:dyDescent="0.2">
      <c r="A257" s="23">
        <v>511</v>
      </c>
      <c r="B257" s="23">
        <v>12</v>
      </c>
      <c r="C257" s="24"/>
      <c r="D257" s="24">
        <v>0.37000000000000399</v>
      </c>
      <c r="E257" s="9">
        <v>6.3690987124464596E-2</v>
      </c>
      <c r="F257" s="9">
        <f t="shared" si="8"/>
        <v>-0.30630901287553941</v>
      </c>
      <c r="G257" s="9"/>
    </row>
    <row r="258" spans="1:7" x14ac:dyDescent="0.2">
      <c r="A258" s="23">
        <v>513</v>
      </c>
      <c r="B258" s="23">
        <v>12</v>
      </c>
      <c r="C258" s="24"/>
      <c r="D258" s="24">
        <v>0.47363636363636402</v>
      </c>
      <c r="E258" s="9">
        <v>0.14317596566523599</v>
      </c>
      <c r="F258" s="9">
        <f t="shared" si="8"/>
        <v>-0.33046039797112803</v>
      </c>
      <c r="G258" s="9"/>
    </row>
    <row r="259" spans="1:7" x14ac:dyDescent="0.2">
      <c r="A259" s="23">
        <v>515</v>
      </c>
      <c r="B259" s="23">
        <v>12</v>
      </c>
      <c r="C259" s="24"/>
      <c r="D259" s="24">
        <v>0.61818181818182005</v>
      </c>
      <c r="E259" s="9">
        <v>0.210506329113925</v>
      </c>
      <c r="F259" s="9">
        <f t="shared" si="8"/>
        <v>-0.40767548906789508</v>
      </c>
      <c r="G259" s="9"/>
    </row>
    <row r="260" spans="1:7" x14ac:dyDescent="0.2">
      <c r="A260" s="23">
        <v>517</v>
      </c>
      <c r="B260" s="23">
        <v>12</v>
      </c>
      <c r="C260" s="24"/>
      <c r="D260" s="24">
        <v>0.36909090909091102</v>
      </c>
      <c r="E260" s="9">
        <v>0.38330472103004098</v>
      </c>
      <c r="F260" s="9">
        <f t="shared" si="8"/>
        <v>1.4213811939129961E-2</v>
      </c>
      <c r="G260" s="9"/>
    </row>
    <row r="261" spans="1:7" x14ac:dyDescent="0.2">
      <c r="A261" s="23">
        <v>519</v>
      </c>
      <c r="B261" s="23">
        <v>12</v>
      </c>
      <c r="C261" s="24"/>
      <c r="D261" s="24">
        <v>0.36727272727272797</v>
      </c>
      <c r="E261" s="9">
        <v>0.46914163090128802</v>
      </c>
      <c r="F261" s="9">
        <f t="shared" si="8"/>
        <v>0.10186890362856005</v>
      </c>
      <c r="G261" s="9"/>
    </row>
    <row r="262" spans="1:7" x14ac:dyDescent="0.2">
      <c r="A262" s="23">
        <v>521</v>
      </c>
      <c r="B262" s="23">
        <v>12</v>
      </c>
      <c r="C262" s="24"/>
      <c r="D262" s="24">
        <v>0.38200000000001599</v>
      </c>
      <c r="E262" s="9">
        <v>0.65455696202531499</v>
      </c>
      <c r="F262" s="9">
        <f t="shared" si="8"/>
        <v>0.272556962025299</v>
      </c>
      <c r="G262" s="9"/>
    </row>
    <row r="263" spans="1:7" x14ac:dyDescent="0.2">
      <c r="A263" s="23">
        <v>523</v>
      </c>
      <c r="B263" s="23">
        <v>12</v>
      </c>
      <c r="C263" s="24"/>
      <c r="D263" s="24">
        <v>0.51243902439024303</v>
      </c>
      <c r="E263" s="9">
        <v>0.64042918454935505</v>
      </c>
      <c r="F263" s="9">
        <f t="shared" si="8"/>
        <v>0.12799016015911202</v>
      </c>
      <c r="G263" s="9"/>
    </row>
    <row r="264" spans="1:7" x14ac:dyDescent="0.2">
      <c r="A264" s="23">
        <v>525</v>
      </c>
      <c r="B264" s="23">
        <v>13</v>
      </c>
      <c r="C264" s="24">
        <v>0.55365358194308301</v>
      </c>
      <c r="D264" s="24">
        <v>0.44414634146341497</v>
      </c>
      <c r="E264" s="9">
        <v>0.59733905579399105</v>
      </c>
      <c r="F264" s="9">
        <f t="shared" si="8"/>
        <v>0.15319271433057607</v>
      </c>
      <c r="G264" s="9">
        <f t="shared" si="9"/>
        <v>4.3685473850908041E-2</v>
      </c>
    </row>
    <row r="265" spans="1:7" x14ac:dyDescent="0.2">
      <c r="A265" s="23">
        <v>527</v>
      </c>
      <c r="B265" s="23">
        <v>13</v>
      </c>
      <c r="C265" s="24">
        <v>0.61096467124632103</v>
      </c>
      <c r="D265" s="24">
        <v>0.37090909090909302</v>
      </c>
      <c r="E265" s="9">
        <v>0.59699570815450598</v>
      </c>
      <c r="F265" s="9">
        <f t="shared" si="8"/>
        <v>0.22608661724541296</v>
      </c>
      <c r="G265" s="9">
        <f t="shared" si="9"/>
        <v>-1.3968963091815056E-2</v>
      </c>
    </row>
    <row r="266" spans="1:7" x14ac:dyDescent="0.2">
      <c r="A266" s="23">
        <v>529</v>
      </c>
      <c r="B266" s="23">
        <v>13</v>
      </c>
      <c r="C266" s="24">
        <v>0.63622706422018405</v>
      </c>
      <c r="D266" s="24">
        <v>0.66</v>
      </c>
      <c r="E266" s="9">
        <v>0.58600858369098796</v>
      </c>
      <c r="F266" s="9">
        <f t="shared" si="8"/>
        <v>-7.399141630901207E-2</v>
      </c>
      <c r="G266" s="9">
        <f t="shared" si="9"/>
        <v>-5.0218480529196086E-2</v>
      </c>
    </row>
    <row r="267" spans="1:7" x14ac:dyDescent="0.2">
      <c r="A267" s="23">
        <v>531</v>
      </c>
      <c r="B267" s="23">
        <v>13</v>
      </c>
      <c r="C267" s="24">
        <v>0.65297018348623903</v>
      </c>
      <c r="D267" s="24">
        <v>0.49363636363636398</v>
      </c>
      <c r="E267" s="9">
        <v>0.49858974358974301</v>
      </c>
      <c r="F267" s="9">
        <f t="shared" si="8"/>
        <v>4.9533799533790224E-3</v>
      </c>
      <c r="G267" s="9">
        <f t="shared" si="9"/>
        <v>-0.15438043989649602</v>
      </c>
    </row>
    <row r="268" spans="1:7" x14ac:dyDescent="0.2">
      <c r="A268" s="23">
        <v>533</v>
      </c>
      <c r="B268" s="23">
        <v>13</v>
      </c>
      <c r="C268" s="24">
        <v>0.66971330275229402</v>
      </c>
      <c r="D268" s="24">
        <v>0.45090909090909598</v>
      </c>
      <c r="E268" s="9">
        <v>0.49004273504273499</v>
      </c>
      <c r="F268" s="9">
        <f t="shared" si="8"/>
        <v>3.9133644133639012E-2</v>
      </c>
      <c r="G268" s="9">
        <f t="shared" si="9"/>
        <v>-0.17967056770955903</v>
      </c>
    </row>
    <row r="269" spans="1:7" x14ac:dyDescent="0.2">
      <c r="A269" s="23">
        <v>535</v>
      </c>
      <c r="B269" s="23">
        <v>13</v>
      </c>
      <c r="C269" s="24">
        <v>0.686456422018349</v>
      </c>
      <c r="D269" s="24">
        <v>0.55166666666666697</v>
      </c>
      <c r="E269" s="9">
        <v>0.60103004291845397</v>
      </c>
      <c r="F269" s="9">
        <f t="shared" si="8"/>
        <v>4.9363376251786995E-2</v>
      </c>
      <c r="G269" s="9">
        <f t="shared" si="9"/>
        <v>-8.5426379099895033E-2</v>
      </c>
    </row>
    <row r="270" spans="1:7" x14ac:dyDescent="0.2">
      <c r="A270" s="23">
        <v>537</v>
      </c>
      <c r="B270" s="23">
        <v>13</v>
      </c>
      <c r="C270" s="24">
        <v>0.70924126984127001</v>
      </c>
      <c r="D270" s="24">
        <v>0.60818181818182604</v>
      </c>
      <c r="E270" s="9">
        <v>0.52738197424892597</v>
      </c>
      <c r="F270" s="9">
        <f t="shared" si="8"/>
        <v>-8.0799843932900073E-2</v>
      </c>
      <c r="G270" s="9">
        <f t="shared" si="9"/>
        <v>-0.18185929559234404</v>
      </c>
    </row>
    <row r="271" spans="1:7" x14ac:dyDescent="0.2">
      <c r="A271" s="23">
        <v>539</v>
      </c>
      <c r="B271" s="23">
        <v>13</v>
      </c>
      <c r="C271" s="24">
        <v>0.74003492063492105</v>
      </c>
      <c r="D271" s="24">
        <v>0.88454545454545397</v>
      </c>
      <c r="E271" s="9">
        <v>0.46145922746781098</v>
      </c>
      <c r="F271" s="9">
        <f t="shared" si="8"/>
        <v>-0.42308622707764298</v>
      </c>
      <c r="G271" s="9">
        <f t="shared" si="9"/>
        <v>-0.27857569316711006</v>
      </c>
    </row>
    <row r="272" spans="1:7" x14ac:dyDescent="0.2">
      <c r="A272" s="23">
        <v>541</v>
      </c>
      <c r="B272" s="23">
        <v>13</v>
      </c>
      <c r="C272" s="24">
        <v>0.77082857142857097</v>
      </c>
      <c r="D272" s="24">
        <v>0.50166666666666704</v>
      </c>
      <c r="E272" s="9">
        <v>0.43141630901287598</v>
      </c>
      <c r="F272" s="9">
        <f t="shared" si="8"/>
        <v>-7.0250357653791062E-2</v>
      </c>
      <c r="G272" s="9">
        <f t="shared" si="9"/>
        <v>-0.339412262415695</v>
      </c>
    </row>
    <row r="273" spans="1:7" x14ac:dyDescent="0.2">
      <c r="A273" s="23">
        <v>543</v>
      </c>
      <c r="B273" s="23">
        <v>13</v>
      </c>
      <c r="C273" s="24">
        <v>0.80162222222222201</v>
      </c>
      <c r="D273" s="24">
        <v>0.57800000000000396</v>
      </c>
      <c r="E273" s="9">
        <v>0.37715116279069799</v>
      </c>
      <c r="F273" s="9">
        <f t="shared" si="8"/>
        <v>-0.20084883720930596</v>
      </c>
      <c r="G273" s="9">
        <f t="shared" si="9"/>
        <v>-0.42447105943152402</v>
      </c>
    </row>
    <row r="274" spans="1:7" x14ac:dyDescent="0.2">
      <c r="A274" s="23">
        <v>545</v>
      </c>
      <c r="B274" s="23">
        <v>13</v>
      </c>
      <c r="C274" s="24">
        <v>0.83241587301587305</v>
      </c>
      <c r="D274" s="24">
        <v>0.29363636363635398</v>
      </c>
      <c r="E274" s="9">
        <v>0.40747863247863098</v>
      </c>
      <c r="F274" s="9">
        <f t="shared" si="8"/>
        <v>0.11384226884227699</v>
      </c>
      <c r="G274" s="9">
        <f t="shared" si="9"/>
        <v>-0.42493724053724208</v>
      </c>
    </row>
    <row r="275" spans="1:7" x14ac:dyDescent="0.2">
      <c r="A275" s="23">
        <v>547</v>
      </c>
      <c r="B275" s="23">
        <v>13</v>
      </c>
      <c r="C275" s="24">
        <v>0.86320952380952398</v>
      </c>
      <c r="D275" s="24">
        <v>0.498181818181819</v>
      </c>
      <c r="E275" s="9">
        <v>0.27500000000000002</v>
      </c>
      <c r="F275" s="9">
        <f t="shared" si="8"/>
        <v>-0.22318181818181898</v>
      </c>
      <c r="G275" s="9">
        <f t="shared" si="9"/>
        <v>-0.58820952380952396</v>
      </c>
    </row>
    <row r="276" spans="1:7" x14ac:dyDescent="0.2">
      <c r="A276" s="23">
        <v>549</v>
      </c>
      <c r="B276" s="23">
        <v>13</v>
      </c>
      <c r="C276" s="24">
        <v>0.87429209896249105</v>
      </c>
      <c r="D276" s="24">
        <v>0.63727272727272999</v>
      </c>
      <c r="E276" s="9">
        <v>0.13336909871244901</v>
      </c>
      <c r="F276" s="9">
        <f t="shared" si="8"/>
        <v>-0.50390362856028093</v>
      </c>
      <c r="G276" s="9">
        <f t="shared" si="9"/>
        <v>-0.74092300025004199</v>
      </c>
    </row>
    <row r="277" spans="1:7" x14ac:dyDescent="0.2">
      <c r="A277" s="23">
        <v>551</v>
      </c>
      <c r="B277" s="23">
        <v>13</v>
      </c>
      <c r="C277" s="24"/>
      <c r="D277" s="24">
        <v>0.49400000000000999</v>
      </c>
      <c r="E277" s="9"/>
      <c r="F277" s="9"/>
      <c r="G277" s="9"/>
    </row>
    <row r="278" spans="1:7" x14ac:dyDescent="0.2">
      <c r="A278" s="23">
        <v>553</v>
      </c>
      <c r="B278" s="23">
        <v>13</v>
      </c>
      <c r="C278" s="24"/>
      <c r="D278" s="24">
        <v>0.74</v>
      </c>
      <c r="E278" s="9"/>
      <c r="F278" s="9">
        <f>AVERAGE(F2:F276)</f>
        <v>0.18496645674010162</v>
      </c>
      <c r="G278" s="9">
        <f>AVERAGE(G2:G276)</f>
        <v>0.17482309357801643</v>
      </c>
    </row>
    <row r="279" spans="1:7" x14ac:dyDescent="0.2">
      <c r="A279" s="23">
        <v>555</v>
      </c>
      <c r="B279" s="23">
        <v>13</v>
      </c>
      <c r="C279" s="24"/>
      <c r="D279" s="24">
        <v>0.51909090909091105</v>
      </c>
      <c r="E279" s="9"/>
      <c r="F279" s="9">
        <f>STDEV(F2:F276)</f>
        <v>0.34275097767141022</v>
      </c>
      <c r="G279" s="9">
        <f>STDEV(G2:G276)</f>
        <v>0.433399238140659</v>
      </c>
    </row>
    <row r="280" spans="1:7" x14ac:dyDescent="0.2">
      <c r="A280" s="23">
        <v>557</v>
      </c>
      <c r="B280" s="23">
        <v>13</v>
      </c>
      <c r="C280" s="24"/>
      <c r="D280" s="24">
        <v>0.35</v>
      </c>
      <c r="E280" s="9"/>
      <c r="F280" s="9"/>
      <c r="G280" s="9"/>
    </row>
    <row r="281" spans="1:7" x14ac:dyDescent="0.2">
      <c r="A281" s="23">
        <v>559</v>
      </c>
      <c r="B281" s="23">
        <v>13</v>
      </c>
      <c r="C281" s="24">
        <v>0.270142059058259</v>
      </c>
      <c r="D281" s="24">
        <v>0.309999999999998</v>
      </c>
      <c r="E281" s="9"/>
      <c r="F281" s="9"/>
      <c r="G281" s="9"/>
    </row>
    <row r="282" spans="1:7" x14ac:dyDescent="0.2">
      <c r="A282" s="23">
        <v>561</v>
      </c>
      <c r="B282" s="23">
        <v>13</v>
      </c>
      <c r="C282" s="24">
        <v>0.14931205107741299</v>
      </c>
      <c r="D282" s="24">
        <v>0.33545454545454501</v>
      </c>
      <c r="E282" s="9"/>
      <c r="F282" s="9"/>
      <c r="G282" s="9"/>
    </row>
    <row r="283" spans="1:7" x14ac:dyDescent="0.2">
      <c r="A283" s="23">
        <v>563</v>
      </c>
      <c r="B283" s="23">
        <v>13</v>
      </c>
      <c r="C283" s="24">
        <v>0.115045405405405</v>
      </c>
      <c r="D283" s="24">
        <v>0.212000000000025</v>
      </c>
      <c r="E283" s="9"/>
      <c r="F283" s="9"/>
      <c r="G283" s="9"/>
    </row>
    <row r="284" spans="1:7" x14ac:dyDescent="0.2">
      <c r="A284" s="23">
        <v>565</v>
      </c>
      <c r="B284" s="23">
        <v>14</v>
      </c>
      <c r="C284" s="24">
        <v>9.4288648648648499E-2</v>
      </c>
      <c r="D284" s="24">
        <v>9.1627906976744306E-2</v>
      </c>
      <c r="E284" s="9"/>
      <c r="F284" s="9"/>
      <c r="G284" s="9"/>
    </row>
    <row r="285" spans="1:7" x14ac:dyDescent="0.2">
      <c r="A285" s="23">
        <v>567</v>
      </c>
      <c r="B285" s="23">
        <v>14</v>
      </c>
      <c r="C285" s="24">
        <v>7.3531891891891701E-2</v>
      </c>
      <c r="D285" s="24">
        <v>8.2325581395348901E-2</v>
      </c>
      <c r="E285" s="9"/>
      <c r="F285" s="9"/>
      <c r="G285" s="9"/>
    </row>
    <row r="286" spans="1:7" x14ac:dyDescent="0.2">
      <c r="A286" s="23">
        <v>569</v>
      </c>
      <c r="B286" s="23">
        <v>14</v>
      </c>
      <c r="C286" s="24">
        <v>5.2775135135134897E-2</v>
      </c>
      <c r="D286" s="24">
        <v>0.14090909090909001</v>
      </c>
      <c r="E286" s="9"/>
      <c r="F286" s="9"/>
      <c r="G286" s="9"/>
    </row>
    <row r="287" spans="1:7" x14ac:dyDescent="0.2">
      <c r="A287" s="23">
        <v>571</v>
      </c>
      <c r="B287" s="23">
        <v>14</v>
      </c>
      <c r="C287" s="24">
        <v>5.0212121212121603E-2</v>
      </c>
      <c r="D287" s="24">
        <v>-2.5454545454554899E-2</v>
      </c>
      <c r="E287" s="9"/>
      <c r="F287" s="9"/>
      <c r="G287" s="9"/>
    </row>
    <row r="288" spans="1:7" x14ac:dyDescent="0.2">
      <c r="A288" s="23">
        <v>573</v>
      </c>
      <c r="B288" s="23">
        <v>14</v>
      </c>
      <c r="C288" s="24">
        <v>0.105262626262626</v>
      </c>
      <c r="D288" s="24">
        <v>-0.28727272727272302</v>
      </c>
      <c r="E288" s="9"/>
      <c r="F288" s="9"/>
      <c r="G288" s="9"/>
    </row>
    <row r="289" spans="1:7" x14ac:dyDescent="0.2">
      <c r="A289" s="23">
        <v>575</v>
      </c>
      <c r="B289" s="23">
        <v>14</v>
      </c>
      <c r="C289" s="24">
        <v>0.16031313131313099</v>
      </c>
      <c r="D289" s="24">
        <v>-0.06</v>
      </c>
      <c r="E289" s="9"/>
      <c r="F289" s="9"/>
      <c r="G289" s="9"/>
    </row>
    <row r="290" spans="1:7" x14ac:dyDescent="0.2">
      <c r="A290" s="23">
        <v>577</v>
      </c>
      <c r="B290" s="23">
        <v>14</v>
      </c>
      <c r="C290" s="24">
        <v>0.21536363636363501</v>
      </c>
      <c r="D290" s="24">
        <v>-0.15909090909091</v>
      </c>
      <c r="E290" s="9"/>
      <c r="F290" s="9"/>
      <c r="G290" s="9"/>
    </row>
    <row r="291" spans="1:7" x14ac:dyDescent="0.2">
      <c r="A291" s="23">
        <v>579</v>
      </c>
      <c r="B291" s="23">
        <v>14</v>
      </c>
      <c r="C291" s="24">
        <v>0.28124108658743402</v>
      </c>
      <c r="D291" s="24">
        <v>0.23727272727273599</v>
      </c>
      <c r="E291" s="9"/>
      <c r="F291" s="9"/>
      <c r="G291" s="9"/>
    </row>
    <row r="292" spans="1:7" x14ac:dyDescent="0.2">
      <c r="A292" s="23">
        <v>581</v>
      </c>
      <c r="B292" s="23">
        <v>14</v>
      </c>
      <c r="C292" s="24">
        <v>0.37495925297113503</v>
      </c>
      <c r="D292" s="24">
        <v>0.30625000000000002</v>
      </c>
      <c r="E292" s="9"/>
      <c r="F292" s="9"/>
      <c r="G292" s="9"/>
    </row>
    <row r="293" spans="1:7" x14ac:dyDescent="0.2">
      <c r="A293" s="23">
        <v>583</v>
      </c>
      <c r="B293" s="23">
        <v>14</v>
      </c>
      <c r="C293" s="24">
        <v>0.46867741935483698</v>
      </c>
      <c r="D293" s="24">
        <v>0.53199999999999803</v>
      </c>
      <c r="E293" s="9"/>
      <c r="F293" s="9"/>
      <c r="G293" s="9"/>
    </row>
    <row r="294" spans="1:7" x14ac:dyDescent="0.2">
      <c r="A294" s="23">
        <v>585</v>
      </c>
      <c r="B294" s="23">
        <v>14</v>
      </c>
      <c r="C294" s="24">
        <v>0.54365898617511499</v>
      </c>
      <c r="D294" s="24">
        <v>0.57200000000001205</v>
      </c>
      <c r="E294" s="9"/>
      <c r="F294" s="9"/>
      <c r="G294" s="9"/>
    </row>
    <row r="295" spans="1:7" x14ac:dyDescent="0.2">
      <c r="A295" s="23">
        <v>587</v>
      </c>
      <c r="B295" s="23">
        <v>14</v>
      </c>
      <c r="C295" s="24">
        <v>0.58144700460829501</v>
      </c>
      <c r="D295" s="24">
        <v>0.39199999999999902</v>
      </c>
      <c r="E295" s="9"/>
      <c r="F295" s="9"/>
      <c r="G295" s="9"/>
    </row>
    <row r="296" spans="1:7" x14ac:dyDescent="0.2">
      <c r="A296" s="23">
        <v>589</v>
      </c>
      <c r="B296" s="23">
        <v>14</v>
      </c>
      <c r="C296" s="24">
        <v>0.58646391752577098</v>
      </c>
      <c r="D296" s="24">
        <v>0.28714285714285998</v>
      </c>
      <c r="E296" s="9"/>
      <c r="F296" s="9"/>
      <c r="G296" s="9"/>
    </row>
    <row r="297" spans="1:7" x14ac:dyDescent="0.2">
      <c r="A297" s="23">
        <v>591</v>
      </c>
      <c r="B297" s="23">
        <v>14</v>
      </c>
      <c r="C297" s="24">
        <v>0.502897674418604</v>
      </c>
      <c r="D297" s="24">
        <v>0.221428571428577</v>
      </c>
      <c r="E297" s="9"/>
      <c r="F297" s="9"/>
      <c r="G297" s="9"/>
    </row>
    <row r="298" spans="1:7" x14ac:dyDescent="0.2">
      <c r="A298" s="23">
        <v>593</v>
      </c>
      <c r="B298" s="23">
        <v>14</v>
      </c>
      <c r="C298" s="24">
        <v>0.45568837209302299</v>
      </c>
      <c r="D298" s="24">
        <v>0.38666666666666499</v>
      </c>
      <c r="E298" s="9"/>
      <c r="F298" s="9"/>
      <c r="G298" s="9"/>
    </row>
    <row r="299" spans="1:7" x14ac:dyDescent="0.2">
      <c r="A299" s="23">
        <v>595</v>
      </c>
      <c r="B299" s="23">
        <v>14</v>
      </c>
      <c r="C299" s="24">
        <v>0.40847906976744203</v>
      </c>
      <c r="D299" s="24">
        <v>0.26888888888889501</v>
      </c>
      <c r="E299" s="9"/>
      <c r="F299" s="9"/>
      <c r="G299" s="9"/>
    </row>
    <row r="300" spans="1:7" x14ac:dyDescent="0.2">
      <c r="A300" s="23">
        <v>597</v>
      </c>
      <c r="B300" s="23">
        <v>14</v>
      </c>
      <c r="C300" s="24">
        <v>0.36126976744186101</v>
      </c>
      <c r="D300" s="24">
        <v>0.36888888888889398</v>
      </c>
      <c r="E300" s="9"/>
      <c r="F300" s="9"/>
      <c r="G300" s="9"/>
    </row>
    <row r="301" spans="1:7" x14ac:dyDescent="0.2">
      <c r="A301" s="23">
        <v>599</v>
      </c>
      <c r="B301" s="23">
        <v>14</v>
      </c>
      <c r="C301" s="24">
        <v>0.20986229508196799</v>
      </c>
      <c r="D301" s="24">
        <v>0.75374999999999404</v>
      </c>
      <c r="E301" s="9"/>
      <c r="F301" s="9"/>
      <c r="G301" s="9"/>
    </row>
    <row r="302" spans="1:7" x14ac:dyDescent="0.2">
      <c r="D302" s="26"/>
    </row>
    <row r="303" spans="1:7" x14ac:dyDescent="0.2">
      <c r="D303" s="26"/>
    </row>
    <row r="304" spans="1:7" x14ac:dyDescent="0.2">
      <c r="D304" s="26"/>
    </row>
    <row r="305" spans="4:4" x14ac:dyDescent="0.2">
      <c r="D305" s="26"/>
    </row>
    <row r="306" spans="4:4" x14ac:dyDescent="0.2">
      <c r="D306" s="26"/>
    </row>
    <row r="307" spans="4:4" x14ac:dyDescent="0.2">
      <c r="D307" s="26"/>
    </row>
    <row r="308" spans="4:4" x14ac:dyDescent="0.2">
      <c r="D308" s="26"/>
    </row>
    <row r="309" spans="4:4" x14ac:dyDescent="0.2">
      <c r="D309" s="26"/>
    </row>
    <row r="310" spans="4:4" x14ac:dyDescent="0.2">
      <c r="D310" s="26"/>
    </row>
    <row r="311" spans="4:4" x14ac:dyDescent="0.2">
      <c r="D311" s="26"/>
    </row>
    <row r="312" spans="4:4" x14ac:dyDescent="0.2">
      <c r="D312" s="26"/>
    </row>
    <row r="313" spans="4:4" x14ac:dyDescent="0.2">
      <c r="D313" s="26"/>
    </row>
    <row r="314" spans="4:4" x14ac:dyDescent="0.2">
      <c r="D314" s="26"/>
    </row>
    <row r="315" spans="4:4" x14ac:dyDescent="0.2">
      <c r="D315" s="26"/>
    </row>
    <row r="316" spans="4:4" x14ac:dyDescent="0.2">
      <c r="D316" s="26"/>
    </row>
    <row r="317" spans="4:4" x14ac:dyDescent="0.2">
      <c r="D317" s="26"/>
    </row>
    <row r="318" spans="4:4" x14ac:dyDescent="0.2">
      <c r="D318" s="26"/>
    </row>
    <row r="319" spans="4:4" x14ac:dyDescent="0.2">
      <c r="D319" s="26"/>
    </row>
    <row r="320" spans="4:4" x14ac:dyDescent="0.2">
      <c r="D320" s="26"/>
    </row>
    <row r="321" spans="4:4" x14ac:dyDescent="0.2">
      <c r="D321" s="26"/>
    </row>
    <row r="322" spans="4:4" x14ac:dyDescent="0.2">
      <c r="D322" s="26"/>
    </row>
    <row r="323" spans="4:4" x14ac:dyDescent="0.2">
      <c r="D323" s="26"/>
    </row>
    <row r="324" spans="4:4" x14ac:dyDescent="0.2">
      <c r="D324" s="26"/>
    </row>
    <row r="325" spans="4:4" x14ac:dyDescent="0.2">
      <c r="D325" s="26"/>
    </row>
    <row r="326" spans="4:4" x14ac:dyDescent="0.2">
      <c r="D326" s="26"/>
    </row>
    <row r="327" spans="4:4" x14ac:dyDescent="0.2">
      <c r="D327" s="26"/>
    </row>
    <row r="328" spans="4:4" x14ac:dyDescent="0.2">
      <c r="D328" s="26"/>
    </row>
    <row r="329" spans="4:4" x14ac:dyDescent="0.2">
      <c r="D329" s="26"/>
    </row>
    <row r="330" spans="4:4" x14ac:dyDescent="0.2">
      <c r="D330" s="26"/>
    </row>
    <row r="331" spans="4:4" x14ac:dyDescent="0.2">
      <c r="D331" s="26"/>
    </row>
    <row r="332" spans="4:4" x14ac:dyDescent="0.2">
      <c r="D332" s="26"/>
    </row>
    <row r="333" spans="4:4" x14ac:dyDescent="0.2">
      <c r="D333" s="26"/>
    </row>
    <row r="334" spans="4:4" x14ac:dyDescent="0.2">
      <c r="D334" s="26"/>
    </row>
    <row r="335" spans="4:4" x14ac:dyDescent="0.2">
      <c r="D335" s="26"/>
    </row>
    <row r="336" spans="4:4" x14ac:dyDescent="0.2">
      <c r="D336" s="26"/>
    </row>
    <row r="337" spans="4:4" x14ac:dyDescent="0.2">
      <c r="D337" s="26"/>
    </row>
    <row r="338" spans="4:4" x14ac:dyDescent="0.2">
      <c r="D338" s="26"/>
    </row>
    <row r="339" spans="4:4" x14ac:dyDescent="0.2">
      <c r="D339" s="26"/>
    </row>
    <row r="340" spans="4:4" x14ac:dyDescent="0.2">
      <c r="D340" s="26"/>
    </row>
    <row r="341" spans="4:4" x14ac:dyDescent="0.2">
      <c r="D341" s="26"/>
    </row>
    <row r="342" spans="4:4" x14ac:dyDescent="0.2">
      <c r="D342" s="26"/>
    </row>
    <row r="343" spans="4:4" x14ac:dyDescent="0.2">
      <c r="D343" s="26"/>
    </row>
    <row r="344" spans="4:4" x14ac:dyDescent="0.2">
      <c r="D344" s="26"/>
    </row>
    <row r="345" spans="4:4" x14ac:dyDescent="0.2">
      <c r="D345" s="26"/>
    </row>
    <row r="346" spans="4:4" x14ac:dyDescent="0.2">
      <c r="D346" s="26"/>
    </row>
    <row r="347" spans="4:4" x14ac:dyDescent="0.2">
      <c r="D347" s="26"/>
    </row>
    <row r="348" spans="4:4" x14ac:dyDescent="0.2">
      <c r="D348" s="26"/>
    </row>
    <row r="349" spans="4:4" x14ac:dyDescent="0.2">
      <c r="D349" s="26"/>
    </row>
    <row r="350" spans="4:4" x14ac:dyDescent="0.2">
      <c r="D350" s="26"/>
    </row>
    <row r="351" spans="4:4" x14ac:dyDescent="0.2">
      <c r="D351" s="26"/>
    </row>
    <row r="352" spans="4:4" x14ac:dyDescent="0.2">
      <c r="D352" s="26"/>
    </row>
    <row r="353" spans="4:4" x14ac:dyDescent="0.2">
      <c r="D353" s="26"/>
    </row>
    <row r="354" spans="4:4" x14ac:dyDescent="0.2">
      <c r="D354" s="26"/>
    </row>
    <row r="355" spans="4:4" x14ac:dyDescent="0.2">
      <c r="D355" s="26"/>
    </row>
    <row r="356" spans="4:4" x14ac:dyDescent="0.2">
      <c r="D356" s="26"/>
    </row>
    <row r="357" spans="4:4" x14ac:dyDescent="0.2">
      <c r="D357" s="26"/>
    </row>
    <row r="358" spans="4:4" x14ac:dyDescent="0.2">
      <c r="D358" s="26"/>
    </row>
    <row r="359" spans="4:4" x14ac:dyDescent="0.2">
      <c r="D359" s="26"/>
    </row>
    <row r="360" spans="4:4" x14ac:dyDescent="0.2">
      <c r="D360" s="26"/>
    </row>
    <row r="361" spans="4:4" x14ac:dyDescent="0.2">
      <c r="D361" s="26"/>
    </row>
    <row r="362" spans="4:4" x14ac:dyDescent="0.2">
      <c r="D362" s="26"/>
    </row>
    <row r="363" spans="4:4" x14ac:dyDescent="0.2">
      <c r="D363" s="26"/>
    </row>
    <row r="364" spans="4:4" x14ac:dyDescent="0.2">
      <c r="D364" s="26"/>
    </row>
    <row r="365" spans="4:4" x14ac:dyDescent="0.2">
      <c r="D365" s="26"/>
    </row>
    <row r="366" spans="4:4" x14ac:dyDescent="0.2">
      <c r="D366" s="26"/>
    </row>
    <row r="367" spans="4:4" x14ac:dyDescent="0.2">
      <c r="D367" s="26"/>
    </row>
    <row r="368" spans="4:4" x14ac:dyDescent="0.2">
      <c r="D368" s="26"/>
    </row>
    <row r="369" spans="4:4" x14ac:dyDescent="0.2">
      <c r="D369" s="26"/>
    </row>
    <row r="370" spans="4:4" x14ac:dyDescent="0.2">
      <c r="D370" s="26"/>
    </row>
    <row r="371" spans="4:4" x14ac:dyDescent="0.2">
      <c r="D371" s="26"/>
    </row>
    <row r="372" spans="4:4" x14ac:dyDescent="0.2">
      <c r="D372" s="26"/>
    </row>
    <row r="373" spans="4:4" x14ac:dyDescent="0.2">
      <c r="D373" s="26"/>
    </row>
    <row r="374" spans="4:4" x14ac:dyDescent="0.2">
      <c r="D374" s="26"/>
    </row>
    <row r="375" spans="4:4" x14ac:dyDescent="0.2">
      <c r="D375" s="26"/>
    </row>
    <row r="376" spans="4:4" x14ac:dyDescent="0.2">
      <c r="D376" s="26"/>
    </row>
    <row r="377" spans="4:4" x14ac:dyDescent="0.2">
      <c r="D377" s="26"/>
    </row>
    <row r="378" spans="4:4" x14ac:dyDescent="0.2">
      <c r="D378" s="26"/>
    </row>
    <row r="379" spans="4:4" x14ac:dyDescent="0.2">
      <c r="D379" s="26"/>
    </row>
    <row r="380" spans="4:4" x14ac:dyDescent="0.2">
      <c r="D380" s="26"/>
    </row>
    <row r="381" spans="4:4" x14ac:dyDescent="0.2">
      <c r="D381" s="26"/>
    </row>
    <row r="382" spans="4:4" x14ac:dyDescent="0.2">
      <c r="D382" s="26"/>
    </row>
    <row r="383" spans="4:4" x14ac:dyDescent="0.2">
      <c r="D383" s="26"/>
    </row>
    <row r="384" spans="4:4" x14ac:dyDescent="0.2">
      <c r="D384" s="26"/>
    </row>
    <row r="385" spans="4:4" x14ac:dyDescent="0.2">
      <c r="D385" s="26"/>
    </row>
    <row r="386" spans="4:4" x14ac:dyDescent="0.2">
      <c r="D386" s="26"/>
    </row>
    <row r="387" spans="4:4" x14ac:dyDescent="0.2">
      <c r="D387" s="26"/>
    </row>
    <row r="388" spans="4:4" x14ac:dyDescent="0.2">
      <c r="D388" s="26"/>
    </row>
    <row r="389" spans="4:4" x14ac:dyDescent="0.2">
      <c r="D389" s="26"/>
    </row>
    <row r="390" spans="4:4" x14ac:dyDescent="0.2">
      <c r="D390" s="26"/>
    </row>
    <row r="391" spans="4:4" x14ac:dyDescent="0.2">
      <c r="D391" s="26"/>
    </row>
    <row r="392" spans="4:4" x14ac:dyDescent="0.2">
      <c r="D392" s="26"/>
    </row>
    <row r="393" spans="4:4" x14ac:dyDescent="0.2">
      <c r="D393" s="26"/>
    </row>
    <row r="394" spans="4:4" x14ac:dyDescent="0.2">
      <c r="D394" s="26"/>
    </row>
    <row r="395" spans="4:4" x14ac:dyDescent="0.2">
      <c r="D395" s="26"/>
    </row>
    <row r="396" spans="4:4" x14ac:dyDescent="0.2">
      <c r="D396" s="26"/>
    </row>
    <row r="397" spans="4:4" x14ac:dyDescent="0.2">
      <c r="D397" s="26"/>
    </row>
    <row r="398" spans="4:4" x14ac:dyDescent="0.2">
      <c r="D398" s="26"/>
    </row>
    <row r="399" spans="4:4" x14ac:dyDescent="0.2">
      <c r="D399" s="26"/>
    </row>
    <row r="400" spans="4:4" x14ac:dyDescent="0.2">
      <c r="D400" s="26"/>
    </row>
    <row r="401" spans="4:4" x14ac:dyDescent="0.2">
      <c r="D401" s="26"/>
    </row>
    <row r="402" spans="4:4" x14ac:dyDescent="0.2">
      <c r="D402" s="26"/>
    </row>
    <row r="403" spans="4:4" x14ac:dyDescent="0.2">
      <c r="D403" s="26"/>
    </row>
    <row r="404" spans="4:4" x14ac:dyDescent="0.2">
      <c r="D404" s="26"/>
    </row>
    <row r="405" spans="4:4" x14ac:dyDescent="0.2">
      <c r="D405" s="26"/>
    </row>
    <row r="406" spans="4:4" x14ac:dyDescent="0.2">
      <c r="D406" s="26"/>
    </row>
    <row r="407" spans="4:4" x14ac:dyDescent="0.2">
      <c r="D407" s="26"/>
    </row>
    <row r="408" spans="4:4" x14ac:dyDescent="0.2">
      <c r="D408" s="26"/>
    </row>
    <row r="409" spans="4:4" x14ac:dyDescent="0.2">
      <c r="D409" s="26"/>
    </row>
    <row r="410" spans="4:4" x14ac:dyDescent="0.2">
      <c r="D410" s="26"/>
    </row>
    <row r="411" spans="4:4" x14ac:dyDescent="0.2">
      <c r="D411" s="26"/>
    </row>
    <row r="412" spans="4:4" x14ac:dyDescent="0.2">
      <c r="D412" s="26"/>
    </row>
    <row r="413" spans="4:4" x14ac:dyDescent="0.2">
      <c r="D413" s="26"/>
    </row>
    <row r="414" spans="4:4" x14ac:dyDescent="0.2">
      <c r="D414" s="26"/>
    </row>
    <row r="415" spans="4:4" x14ac:dyDescent="0.2">
      <c r="D415" s="26"/>
    </row>
    <row r="416" spans="4:4" x14ac:dyDescent="0.2">
      <c r="D416" s="26"/>
    </row>
    <row r="417" spans="4:4" x14ac:dyDescent="0.2">
      <c r="D417" s="26"/>
    </row>
    <row r="418" spans="4:4" x14ac:dyDescent="0.2">
      <c r="D418" s="26"/>
    </row>
    <row r="419" spans="4:4" x14ac:dyDescent="0.2">
      <c r="D419" s="26"/>
    </row>
    <row r="420" spans="4:4" x14ac:dyDescent="0.2">
      <c r="D420" s="26"/>
    </row>
    <row r="421" spans="4:4" x14ac:dyDescent="0.2">
      <c r="D421" s="26"/>
    </row>
    <row r="422" spans="4:4" x14ac:dyDescent="0.2">
      <c r="D422" s="26"/>
    </row>
    <row r="423" spans="4:4" x14ac:dyDescent="0.2">
      <c r="D423" s="26"/>
    </row>
    <row r="424" spans="4:4" x14ac:dyDescent="0.2">
      <c r="D424" s="26"/>
    </row>
    <row r="425" spans="4:4" x14ac:dyDescent="0.2">
      <c r="D425" s="26"/>
    </row>
    <row r="426" spans="4:4" x14ac:dyDescent="0.2">
      <c r="D426" s="26"/>
    </row>
    <row r="427" spans="4:4" x14ac:dyDescent="0.2">
      <c r="D427" s="26"/>
    </row>
    <row r="428" spans="4:4" x14ac:dyDescent="0.2">
      <c r="D428" s="26"/>
    </row>
    <row r="429" spans="4:4" x14ac:dyDescent="0.2">
      <c r="D429" s="26"/>
    </row>
    <row r="430" spans="4:4" x14ac:dyDescent="0.2">
      <c r="D430" s="26"/>
    </row>
    <row r="431" spans="4:4" x14ac:dyDescent="0.2">
      <c r="D431" s="26"/>
    </row>
    <row r="432" spans="4:4" x14ac:dyDescent="0.2">
      <c r="D432" s="26"/>
    </row>
    <row r="433" spans="4:4" x14ac:dyDescent="0.2">
      <c r="D433" s="26"/>
    </row>
    <row r="434" spans="4:4" x14ac:dyDescent="0.2">
      <c r="D434" s="26"/>
    </row>
    <row r="435" spans="4:4" x14ac:dyDescent="0.2">
      <c r="D435" s="26"/>
    </row>
    <row r="436" spans="4:4" x14ac:dyDescent="0.2">
      <c r="D436" s="26"/>
    </row>
    <row r="437" spans="4:4" x14ac:dyDescent="0.2">
      <c r="D437" s="26"/>
    </row>
    <row r="438" spans="4:4" x14ac:dyDescent="0.2">
      <c r="D438" s="26"/>
    </row>
    <row r="439" spans="4:4" x14ac:dyDescent="0.2">
      <c r="D439" s="26"/>
    </row>
    <row r="440" spans="4:4" x14ac:dyDescent="0.2">
      <c r="D440" s="26"/>
    </row>
    <row r="441" spans="4:4" x14ac:dyDescent="0.2">
      <c r="D441" s="26"/>
    </row>
    <row r="442" spans="4:4" x14ac:dyDescent="0.2">
      <c r="D442" s="26"/>
    </row>
    <row r="443" spans="4:4" x14ac:dyDescent="0.2">
      <c r="D443" s="26"/>
    </row>
    <row r="444" spans="4:4" x14ac:dyDescent="0.2">
      <c r="D444" s="26"/>
    </row>
    <row r="445" spans="4:4" x14ac:dyDescent="0.2">
      <c r="D445" s="26"/>
    </row>
    <row r="446" spans="4:4" x14ac:dyDescent="0.2">
      <c r="D446" s="26"/>
    </row>
    <row r="447" spans="4:4" x14ac:dyDescent="0.2">
      <c r="D447" s="26"/>
    </row>
    <row r="448" spans="4:4" x14ac:dyDescent="0.2">
      <c r="D448" s="26"/>
    </row>
    <row r="449" spans="4:4" x14ac:dyDescent="0.2">
      <c r="D449" s="26"/>
    </row>
    <row r="450" spans="4:4" x14ac:dyDescent="0.2">
      <c r="D450" s="26"/>
    </row>
    <row r="451" spans="4:4" x14ac:dyDescent="0.2">
      <c r="D451" s="26"/>
    </row>
    <row r="452" spans="4:4" x14ac:dyDescent="0.2">
      <c r="D452" s="26"/>
    </row>
    <row r="453" spans="4:4" x14ac:dyDescent="0.2">
      <c r="D453" s="26"/>
    </row>
    <row r="454" spans="4:4" x14ac:dyDescent="0.2">
      <c r="D454" s="26"/>
    </row>
    <row r="455" spans="4:4" x14ac:dyDescent="0.2">
      <c r="D455" s="26"/>
    </row>
    <row r="456" spans="4:4" x14ac:dyDescent="0.2">
      <c r="D456" s="26"/>
    </row>
    <row r="457" spans="4:4" x14ac:dyDescent="0.2">
      <c r="D457" s="26"/>
    </row>
    <row r="458" spans="4:4" x14ac:dyDescent="0.2">
      <c r="D458" s="26"/>
    </row>
    <row r="459" spans="4:4" x14ac:dyDescent="0.2">
      <c r="D459" s="26"/>
    </row>
    <row r="460" spans="4:4" x14ac:dyDescent="0.2">
      <c r="D460" s="26"/>
    </row>
    <row r="461" spans="4:4" x14ac:dyDescent="0.2">
      <c r="D461" s="26"/>
    </row>
    <row r="462" spans="4:4" x14ac:dyDescent="0.2">
      <c r="D462" s="26"/>
    </row>
    <row r="463" spans="4:4" x14ac:dyDescent="0.2">
      <c r="D463" s="26"/>
    </row>
    <row r="464" spans="4:4" x14ac:dyDescent="0.2">
      <c r="D464" s="26"/>
    </row>
    <row r="465" spans="4:4" x14ac:dyDescent="0.2">
      <c r="D465" s="26"/>
    </row>
    <row r="466" spans="4:4" x14ac:dyDescent="0.2">
      <c r="D466" s="26"/>
    </row>
    <row r="467" spans="4:4" x14ac:dyDescent="0.2">
      <c r="D467" s="26"/>
    </row>
    <row r="468" spans="4:4" x14ac:dyDescent="0.2">
      <c r="D468" s="26"/>
    </row>
    <row r="469" spans="4:4" x14ac:dyDescent="0.2">
      <c r="D469" s="26"/>
    </row>
    <row r="470" spans="4:4" x14ac:dyDescent="0.2">
      <c r="D470" s="26"/>
    </row>
    <row r="471" spans="4:4" x14ac:dyDescent="0.2">
      <c r="D471" s="26"/>
    </row>
    <row r="472" spans="4:4" x14ac:dyDescent="0.2">
      <c r="D472" s="26"/>
    </row>
    <row r="473" spans="4:4" x14ac:dyDescent="0.2">
      <c r="D473" s="26"/>
    </row>
    <row r="474" spans="4:4" x14ac:dyDescent="0.2">
      <c r="D474" s="26"/>
    </row>
    <row r="475" spans="4:4" x14ac:dyDescent="0.2">
      <c r="D475" s="26"/>
    </row>
    <row r="476" spans="4:4" x14ac:dyDescent="0.2">
      <c r="D476" s="26"/>
    </row>
    <row r="477" spans="4:4" x14ac:dyDescent="0.2">
      <c r="D477" s="26"/>
    </row>
    <row r="478" spans="4:4" x14ac:dyDescent="0.2">
      <c r="D478" s="26"/>
    </row>
    <row r="479" spans="4:4" x14ac:dyDescent="0.2">
      <c r="D479" s="26"/>
    </row>
    <row r="480" spans="4:4" x14ac:dyDescent="0.2">
      <c r="D480" s="26"/>
    </row>
    <row r="481" spans="4:4" x14ac:dyDescent="0.2">
      <c r="D481" s="26"/>
    </row>
    <row r="482" spans="4:4" x14ac:dyDescent="0.2">
      <c r="D482" s="26"/>
    </row>
    <row r="483" spans="4:4" x14ac:dyDescent="0.2">
      <c r="D483" s="26"/>
    </row>
    <row r="484" spans="4:4" x14ac:dyDescent="0.2">
      <c r="D484" s="26"/>
    </row>
    <row r="485" spans="4:4" x14ac:dyDescent="0.2">
      <c r="D485" s="26"/>
    </row>
    <row r="486" spans="4:4" x14ac:dyDescent="0.2">
      <c r="D486" s="26"/>
    </row>
    <row r="487" spans="4:4" x14ac:dyDescent="0.2">
      <c r="D487" s="26"/>
    </row>
    <row r="488" spans="4:4" x14ac:dyDescent="0.2">
      <c r="D488" s="26"/>
    </row>
    <row r="489" spans="4:4" x14ac:dyDescent="0.2">
      <c r="D489" s="26"/>
    </row>
    <row r="490" spans="4:4" x14ac:dyDescent="0.2">
      <c r="D490" s="26"/>
    </row>
    <row r="491" spans="4:4" x14ac:dyDescent="0.2">
      <c r="D491" s="26"/>
    </row>
    <row r="492" spans="4:4" x14ac:dyDescent="0.2">
      <c r="D492" s="26"/>
    </row>
    <row r="493" spans="4:4" x14ac:dyDescent="0.2">
      <c r="D493" s="26"/>
    </row>
    <row r="494" spans="4:4" x14ac:dyDescent="0.2">
      <c r="D494" s="26"/>
    </row>
    <row r="495" spans="4:4" x14ac:dyDescent="0.2">
      <c r="D495" s="26"/>
    </row>
    <row r="496" spans="4:4" x14ac:dyDescent="0.2">
      <c r="D496" s="26"/>
    </row>
    <row r="497" spans="4:4" x14ac:dyDescent="0.2">
      <c r="D497" s="26"/>
    </row>
    <row r="498" spans="4:4" x14ac:dyDescent="0.2">
      <c r="D498" s="26"/>
    </row>
    <row r="499" spans="4:4" x14ac:dyDescent="0.2">
      <c r="D499" s="26"/>
    </row>
    <row r="500" spans="4:4" x14ac:dyDescent="0.2">
      <c r="D500" s="26"/>
    </row>
    <row r="501" spans="4:4" x14ac:dyDescent="0.2">
      <c r="D501" s="26"/>
    </row>
    <row r="502" spans="4:4" x14ac:dyDescent="0.2">
      <c r="D502" s="26"/>
    </row>
    <row r="503" spans="4:4" x14ac:dyDescent="0.2">
      <c r="D503" s="26"/>
    </row>
    <row r="504" spans="4:4" x14ac:dyDescent="0.2">
      <c r="D504" s="26"/>
    </row>
    <row r="505" spans="4:4" x14ac:dyDescent="0.2">
      <c r="D505" s="26"/>
    </row>
    <row r="506" spans="4:4" x14ac:dyDescent="0.2">
      <c r="D506" s="26"/>
    </row>
    <row r="507" spans="4:4" x14ac:dyDescent="0.2">
      <c r="D507" s="26"/>
    </row>
    <row r="508" spans="4:4" x14ac:dyDescent="0.2">
      <c r="D508" s="26"/>
    </row>
    <row r="509" spans="4:4" x14ac:dyDescent="0.2">
      <c r="D509" s="26"/>
    </row>
    <row r="510" spans="4:4" x14ac:dyDescent="0.2">
      <c r="D510" s="26"/>
    </row>
    <row r="511" spans="4:4" x14ac:dyDescent="0.2">
      <c r="D511" s="26"/>
    </row>
    <row r="512" spans="4:4" x14ac:dyDescent="0.2">
      <c r="D512" s="26"/>
    </row>
    <row r="513" spans="4:4" x14ac:dyDescent="0.2">
      <c r="D513" s="26"/>
    </row>
    <row r="514" spans="4:4" x14ac:dyDescent="0.2">
      <c r="D514" s="26"/>
    </row>
    <row r="515" spans="4:4" x14ac:dyDescent="0.2">
      <c r="D515" s="26"/>
    </row>
    <row r="516" spans="4:4" x14ac:dyDescent="0.2">
      <c r="D516" s="26"/>
    </row>
    <row r="517" spans="4:4" x14ac:dyDescent="0.2">
      <c r="D517" s="26"/>
    </row>
    <row r="518" spans="4:4" x14ac:dyDescent="0.2">
      <c r="D518" s="26"/>
    </row>
    <row r="519" spans="4:4" x14ac:dyDescent="0.2">
      <c r="D519" s="26"/>
    </row>
    <row r="520" spans="4:4" x14ac:dyDescent="0.2">
      <c r="D520" s="26"/>
    </row>
    <row r="521" spans="4:4" x14ac:dyDescent="0.2">
      <c r="D521" s="26"/>
    </row>
    <row r="522" spans="4:4" x14ac:dyDescent="0.2">
      <c r="D522" s="26"/>
    </row>
    <row r="523" spans="4:4" x14ac:dyDescent="0.2">
      <c r="D523" s="26"/>
    </row>
    <row r="524" spans="4:4" x14ac:dyDescent="0.2">
      <c r="D524" s="26"/>
    </row>
    <row r="525" spans="4:4" x14ac:dyDescent="0.2">
      <c r="D525" s="26"/>
    </row>
    <row r="526" spans="4:4" x14ac:dyDescent="0.2">
      <c r="D526" s="26"/>
    </row>
    <row r="527" spans="4:4" x14ac:dyDescent="0.2">
      <c r="D527" s="26"/>
    </row>
    <row r="528" spans="4:4" x14ac:dyDescent="0.2">
      <c r="D528" s="26"/>
    </row>
    <row r="529" spans="4:4" x14ac:dyDescent="0.2">
      <c r="D529" s="26"/>
    </row>
    <row r="530" spans="4:4" x14ac:dyDescent="0.2">
      <c r="D530" s="26"/>
    </row>
    <row r="531" spans="4:4" x14ac:dyDescent="0.2">
      <c r="D531" s="26"/>
    </row>
    <row r="532" spans="4:4" x14ac:dyDescent="0.2">
      <c r="D532" s="26"/>
    </row>
    <row r="533" spans="4:4" x14ac:dyDescent="0.2">
      <c r="D533" s="26"/>
    </row>
    <row r="534" spans="4:4" x14ac:dyDescent="0.2">
      <c r="D534" s="26"/>
    </row>
    <row r="535" spans="4:4" x14ac:dyDescent="0.2">
      <c r="D535" s="26"/>
    </row>
    <row r="536" spans="4:4" x14ac:dyDescent="0.2">
      <c r="D536" s="26"/>
    </row>
    <row r="537" spans="4:4" x14ac:dyDescent="0.2">
      <c r="D537" s="26"/>
    </row>
    <row r="538" spans="4:4" x14ac:dyDescent="0.2">
      <c r="D538" s="26"/>
    </row>
    <row r="539" spans="4:4" x14ac:dyDescent="0.2">
      <c r="D539" s="26"/>
    </row>
    <row r="540" spans="4:4" x14ac:dyDescent="0.2">
      <c r="D540" s="26"/>
    </row>
    <row r="541" spans="4:4" x14ac:dyDescent="0.2">
      <c r="D541" s="26"/>
    </row>
    <row r="542" spans="4:4" x14ac:dyDescent="0.2">
      <c r="D542" s="26"/>
    </row>
    <row r="543" spans="4:4" x14ac:dyDescent="0.2">
      <c r="D543" s="26"/>
    </row>
    <row r="544" spans="4:4" x14ac:dyDescent="0.2">
      <c r="D544" s="26"/>
    </row>
    <row r="545" spans="4:4" x14ac:dyDescent="0.2">
      <c r="D545" s="26"/>
    </row>
    <row r="546" spans="4:4" x14ac:dyDescent="0.2">
      <c r="D546" s="26"/>
    </row>
    <row r="547" spans="4:4" x14ac:dyDescent="0.2">
      <c r="D547" s="26"/>
    </row>
    <row r="548" spans="4:4" x14ac:dyDescent="0.2">
      <c r="D548" s="26"/>
    </row>
    <row r="549" spans="4:4" x14ac:dyDescent="0.2">
      <c r="D549" s="26"/>
    </row>
    <row r="550" spans="4:4" x14ac:dyDescent="0.2">
      <c r="D550" s="26"/>
    </row>
    <row r="551" spans="4:4" x14ac:dyDescent="0.2">
      <c r="D551" s="26"/>
    </row>
    <row r="552" spans="4:4" x14ac:dyDescent="0.2">
      <c r="D552" s="26"/>
    </row>
    <row r="553" spans="4:4" x14ac:dyDescent="0.2">
      <c r="D553" s="26"/>
    </row>
    <row r="554" spans="4:4" x14ac:dyDescent="0.2">
      <c r="D554" s="26"/>
    </row>
    <row r="555" spans="4:4" x14ac:dyDescent="0.2">
      <c r="D555" s="26"/>
    </row>
    <row r="556" spans="4:4" x14ac:dyDescent="0.2">
      <c r="D556" s="26"/>
    </row>
    <row r="557" spans="4:4" x14ac:dyDescent="0.2">
      <c r="D557" s="26"/>
    </row>
    <row r="558" spans="4:4" x14ac:dyDescent="0.2">
      <c r="D558" s="26"/>
    </row>
    <row r="559" spans="4:4" x14ac:dyDescent="0.2">
      <c r="D559" s="26"/>
    </row>
    <row r="560" spans="4:4" x14ac:dyDescent="0.2">
      <c r="D560" s="26"/>
    </row>
    <row r="561" spans="4:4" x14ac:dyDescent="0.2">
      <c r="D561" s="26"/>
    </row>
    <row r="562" spans="4:4" x14ac:dyDescent="0.2">
      <c r="D562" s="26"/>
    </row>
    <row r="563" spans="4:4" x14ac:dyDescent="0.2">
      <c r="D563" s="26"/>
    </row>
    <row r="564" spans="4:4" x14ac:dyDescent="0.2">
      <c r="D564" s="26"/>
    </row>
    <row r="565" spans="4:4" x14ac:dyDescent="0.2">
      <c r="D565" s="26"/>
    </row>
    <row r="566" spans="4:4" x14ac:dyDescent="0.2">
      <c r="D566" s="26"/>
    </row>
    <row r="567" spans="4:4" x14ac:dyDescent="0.2">
      <c r="D567" s="26"/>
    </row>
    <row r="568" spans="4:4" x14ac:dyDescent="0.2">
      <c r="D568" s="26"/>
    </row>
    <row r="569" spans="4:4" x14ac:dyDescent="0.2">
      <c r="D569" s="26"/>
    </row>
    <row r="570" spans="4:4" x14ac:dyDescent="0.2">
      <c r="D570" s="26"/>
    </row>
    <row r="571" spans="4:4" x14ac:dyDescent="0.2">
      <c r="D571" s="26"/>
    </row>
    <row r="572" spans="4:4" x14ac:dyDescent="0.2">
      <c r="D572" s="26"/>
    </row>
    <row r="573" spans="4:4" x14ac:dyDescent="0.2">
      <c r="D573" s="26"/>
    </row>
    <row r="574" spans="4:4" x14ac:dyDescent="0.2">
      <c r="D574" s="26"/>
    </row>
    <row r="575" spans="4:4" x14ac:dyDescent="0.2">
      <c r="D575" s="26"/>
    </row>
    <row r="576" spans="4:4" x14ac:dyDescent="0.2">
      <c r="D576" s="26"/>
    </row>
    <row r="577" spans="4:4" x14ac:dyDescent="0.2">
      <c r="D577" s="26"/>
    </row>
    <row r="578" spans="4:4" x14ac:dyDescent="0.2">
      <c r="D578" s="26"/>
    </row>
    <row r="579" spans="4:4" x14ac:dyDescent="0.2">
      <c r="D579" s="26"/>
    </row>
    <row r="580" spans="4:4" x14ac:dyDescent="0.2">
      <c r="D580" s="26"/>
    </row>
    <row r="581" spans="4:4" x14ac:dyDescent="0.2">
      <c r="D581" s="26"/>
    </row>
    <row r="582" spans="4:4" x14ac:dyDescent="0.2">
      <c r="D582" s="26"/>
    </row>
    <row r="583" spans="4:4" x14ac:dyDescent="0.2">
      <c r="D583" s="26"/>
    </row>
    <row r="584" spans="4:4" x14ac:dyDescent="0.2">
      <c r="D584" s="26"/>
    </row>
    <row r="585" spans="4:4" x14ac:dyDescent="0.2">
      <c r="D585" s="26"/>
    </row>
    <row r="586" spans="4:4" x14ac:dyDescent="0.2">
      <c r="D586" s="26"/>
    </row>
    <row r="587" spans="4:4" x14ac:dyDescent="0.2">
      <c r="D587" s="26"/>
    </row>
    <row r="588" spans="4:4" x14ac:dyDescent="0.2">
      <c r="D588" s="26"/>
    </row>
    <row r="589" spans="4:4" x14ac:dyDescent="0.2">
      <c r="D589" s="26"/>
    </row>
    <row r="590" spans="4:4" x14ac:dyDescent="0.2">
      <c r="D590" s="26"/>
    </row>
    <row r="591" spans="4:4" x14ac:dyDescent="0.2">
      <c r="D591" s="26"/>
    </row>
    <row r="592" spans="4:4" x14ac:dyDescent="0.2">
      <c r="D592" s="26"/>
    </row>
    <row r="593" spans="4:4" x14ac:dyDescent="0.2">
      <c r="D593" s="26"/>
    </row>
    <row r="594" spans="4:4" x14ac:dyDescent="0.2">
      <c r="D594" s="26"/>
    </row>
    <row r="595" spans="4:4" x14ac:dyDescent="0.2">
      <c r="D595" s="26"/>
    </row>
    <row r="596" spans="4:4" x14ac:dyDescent="0.2">
      <c r="D596" s="2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D82C-34FC-D240-85BB-0787A2E1599D}">
  <dimension ref="A1:L355"/>
  <sheetViews>
    <sheetView workbookViewId="0">
      <selection activeCell="F2" sqref="F2"/>
    </sheetView>
  </sheetViews>
  <sheetFormatPr baseColWidth="10" defaultRowHeight="16" x14ac:dyDescent="0.2"/>
  <cols>
    <col min="1" max="1" width="8.83203125" bestFit="1" customWidth="1"/>
    <col min="2" max="2" width="5.1640625" bestFit="1" customWidth="1"/>
    <col min="3" max="3" width="7.1640625" bestFit="1" customWidth="1"/>
    <col min="4" max="4" width="6.6640625" bestFit="1" customWidth="1"/>
    <col min="5" max="5" width="14.33203125" bestFit="1" customWidth="1"/>
    <col min="6" max="7" width="4.6640625" bestFit="1" customWidth="1"/>
    <col min="8" max="8" width="9.5" bestFit="1" customWidth="1"/>
    <col min="9" max="9" width="4.6640625" bestFit="1" customWidth="1"/>
    <col min="10" max="10" width="4.33203125" bestFit="1" customWidth="1"/>
  </cols>
  <sheetData>
    <row r="1" spans="1:12" x14ac:dyDescent="0.2">
      <c r="A1" s="1" t="s">
        <v>147</v>
      </c>
      <c r="L1" s="1"/>
    </row>
    <row r="2" spans="1:12" ht="125" thickBot="1" x14ac:dyDescent="0.25">
      <c r="A2" s="13" t="s">
        <v>57</v>
      </c>
      <c r="B2" s="13" t="s">
        <v>82</v>
      </c>
      <c r="C2" s="13" t="s">
        <v>84</v>
      </c>
      <c r="D2" s="14" t="s">
        <v>51</v>
      </c>
      <c r="E2" s="13" t="s">
        <v>83</v>
      </c>
      <c r="F2" s="15" t="s">
        <v>105</v>
      </c>
      <c r="G2" s="15" t="s">
        <v>85</v>
      </c>
      <c r="H2" s="15" t="s">
        <v>102</v>
      </c>
      <c r="I2" s="15" t="s">
        <v>103</v>
      </c>
      <c r="J2" s="15" t="s">
        <v>104</v>
      </c>
    </row>
    <row r="3" spans="1:12" ht="17" thickTop="1" x14ac:dyDescent="0.2">
      <c r="A3" s="9" t="s">
        <v>90</v>
      </c>
      <c r="B3" s="6">
        <v>1031</v>
      </c>
      <c r="C3">
        <v>20.5</v>
      </c>
      <c r="D3" s="17">
        <v>12.57</v>
      </c>
      <c r="E3" s="16" t="s">
        <v>87</v>
      </c>
      <c r="F3" s="5">
        <v>3.6189999999999998</v>
      </c>
      <c r="G3" s="5"/>
      <c r="H3" s="2" t="s">
        <v>106</v>
      </c>
      <c r="I3" s="2">
        <v>9.5865060683333976</v>
      </c>
      <c r="J3" s="2">
        <f t="shared" ref="J3:J34" si="0">0.439*I3-5.14</f>
        <v>-0.93152383600163802</v>
      </c>
    </row>
    <row r="4" spans="1:12" x14ac:dyDescent="0.2">
      <c r="A4" s="9" t="s">
        <v>98</v>
      </c>
      <c r="B4" s="6">
        <v>1470</v>
      </c>
      <c r="C4" s="6">
        <v>295.5</v>
      </c>
      <c r="D4" s="17">
        <v>500.3639</v>
      </c>
      <c r="E4" s="16" t="s">
        <v>92</v>
      </c>
      <c r="F4" s="5">
        <v>3.3604092899999998</v>
      </c>
      <c r="G4" s="9"/>
      <c r="H4" s="2" t="s">
        <v>107</v>
      </c>
      <c r="I4" s="2">
        <v>9.6040906718134345</v>
      </c>
      <c r="J4" s="2">
        <f t="shared" si="0"/>
        <v>-0.92380419507390155</v>
      </c>
    </row>
    <row r="5" spans="1:12" x14ac:dyDescent="0.2">
      <c r="A5" s="9" t="s">
        <v>98</v>
      </c>
      <c r="B5" s="6">
        <v>1470</v>
      </c>
      <c r="C5" s="6">
        <v>301.5</v>
      </c>
      <c r="D5" s="17">
        <v>507.3587</v>
      </c>
      <c r="E5" s="16" t="s">
        <v>92</v>
      </c>
      <c r="F5" s="5">
        <v>3.2120604579999998</v>
      </c>
      <c r="G5" s="9"/>
      <c r="H5" s="2" t="s">
        <v>107</v>
      </c>
      <c r="I5" s="2">
        <v>9.7433744668470776</v>
      </c>
      <c r="J5" s="2">
        <f t="shared" si="0"/>
        <v>-0.86265860905413216</v>
      </c>
    </row>
    <row r="6" spans="1:12" x14ac:dyDescent="0.2">
      <c r="A6" s="9" t="s">
        <v>93</v>
      </c>
      <c r="B6" s="6">
        <v>1470</v>
      </c>
      <c r="C6" s="6">
        <v>317</v>
      </c>
      <c r="D6" s="17">
        <v>407.47050000000002</v>
      </c>
      <c r="E6" s="16" t="s">
        <v>92</v>
      </c>
      <c r="F6" s="5">
        <v>3.029463029</v>
      </c>
      <c r="G6" s="9"/>
      <c r="H6" s="2" t="s">
        <v>107</v>
      </c>
      <c r="I6" s="2">
        <v>10.243111122341844</v>
      </c>
      <c r="J6" s="2">
        <f t="shared" si="0"/>
        <v>-0.64327421729193013</v>
      </c>
    </row>
    <row r="7" spans="1:12" x14ac:dyDescent="0.2">
      <c r="A7" s="9" t="s">
        <v>97</v>
      </c>
      <c r="B7" s="6">
        <v>1400</v>
      </c>
      <c r="C7" s="6">
        <v>420.75</v>
      </c>
      <c r="D7" s="17">
        <v>411.82205000000022</v>
      </c>
      <c r="E7" s="16" t="s">
        <v>92</v>
      </c>
      <c r="F7" s="5">
        <v>2.8545336529999998</v>
      </c>
      <c r="G7" s="9"/>
      <c r="H7" s="2" t="s">
        <v>107</v>
      </c>
      <c r="I7" s="2">
        <v>10.499210369626187</v>
      </c>
      <c r="J7" s="2">
        <f t="shared" si="0"/>
        <v>-0.53084664773410317</v>
      </c>
    </row>
    <row r="8" spans="1:12" x14ac:dyDescent="0.2">
      <c r="A8" s="9" t="s">
        <v>97</v>
      </c>
      <c r="B8" s="6">
        <v>1400</v>
      </c>
      <c r="C8" s="6">
        <v>28.25</v>
      </c>
      <c r="D8" s="17">
        <v>24.800149999999999</v>
      </c>
      <c r="E8" s="16" t="s">
        <v>100</v>
      </c>
      <c r="F8" s="5">
        <v>3.4754584639999999</v>
      </c>
      <c r="G8" s="9"/>
      <c r="H8" s="2" t="s">
        <v>107</v>
      </c>
      <c r="I8" s="2">
        <v>10.519334923825829</v>
      </c>
      <c r="J8" s="2">
        <f t="shared" si="0"/>
        <v>-0.52201196844046116</v>
      </c>
    </row>
    <row r="9" spans="1:12" x14ac:dyDescent="0.2">
      <c r="A9" s="9" t="s">
        <v>94</v>
      </c>
      <c r="B9" s="6">
        <v>700</v>
      </c>
      <c r="C9" s="6">
        <v>410</v>
      </c>
      <c r="D9" s="17">
        <v>415.10500000000002</v>
      </c>
      <c r="E9" s="16" t="s">
        <v>92</v>
      </c>
      <c r="F9" s="5">
        <v>3.195401586</v>
      </c>
      <c r="G9" s="9"/>
      <c r="H9" s="2" t="s">
        <v>107</v>
      </c>
      <c r="I9" s="2">
        <v>10.52559347523291</v>
      </c>
      <c r="J9" s="2">
        <f t="shared" si="0"/>
        <v>-0.51926446437275242</v>
      </c>
    </row>
    <row r="10" spans="1:12" x14ac:dyDescent="0.2">
      <c r="A10" s="9" t="s">
        <v>88</v>
      </c>
      <c r="B10" s="6">
        <v>2598</v>
      </c>
      <c r="C10">
        <v>0.5</v>
      </c>
      <c r="D10" s="17">
        <v>2.6280000000000001</v>
      </c>
      <c r="E10" s="16" t="s">
        <v>87</v>
      </c>
      <c r="F10" s="5">
        <v>3.34</v>
      </c>
      <c r="H10" s="2" t="s">
        <v>106</v>
      </c>
      <c r="I10" s="2">
        <v>10.532608508958742</v>
      </c>
      <c r="J10" s="2">
        <f t="shared" si="0"/>
        <v>-0.5161848645671121</v>
      </c>
    </row>
    <row r="11" spans="1:12" x14ac:dyDescent="0.2">
      <c r="A11" s="9" t="s">
        <v>97</v>
      </c>
      <c r="B11" s="6">
        <v>1400</v>
      </c>
      <c r="C11" s="6">
        <v>396.75</v>
      </c>
      <c r="D11" s="17">
        <v>334.10737499999999</v>
      </c>
      <c r="E11" s="16" t="s">
        <v>92</v>
      </c>
      <c r="F11" s="5">
        <v>2.9890664669999998</v>
      </c>
      <c r="G11" s="9"/>
      <c r="H11" s="2" t="s">
        <v>107</v>
      </c>
      <c r="I11" s="2">
        <v>10.540951738244468</v>
      </c>
      <c r="J11" s="2">
        <f t="shared" si="0"/>
        <v>-0.51252218691067863</v>
      </c>
    </row>
    <row r="12" spans="1:12" x14ac:dyDescent="0.2">
      <c r="A12" s="9" t="s">
        <v>90</v>
      </c>
      <c r="B12" s="6">
        <v>1031</v>
      </c>
      <c r="C12">
        <v>10.5</v>
      </c>
      <c r="D12" s="17">
        <v>8.26</v>
      </c>
      <c r="E12" s="16" t="s">
        <v>87</v>
      </c>
      <c r="F12" s="5">
        <v>3.3649999999999998</v>
      </c>
      <c r="G12" s="5"/>
      <c r="H12" s="2" t="s">
        <v>106</v>
      </c>
      <c r="I12" s="2">
        <v>10.604019188472968</v>
      </c>
      <c r="J12" s="2">
        <f t="shared" si="0"/>
        <v>-0.48483557626036689</v>
      </c>
    </row>
    <row r="13" spans="1:12" x14ac:dyDescent="0.2">
      <c r="A13" s="9" t="s">
        <v>97</v>
      </c>
      <c r="B13" s="6">
        <v>1400</v>
      </c>
      <c r="C13" s="6">
        <v>418.25</v>
      </c>
      <c r="D13" s="17">
        <v>398.3085500000002</v>
      </c>
      <c r="E13" s="16" t="s">
        <v>96</v>
      </c>
      <c r="F13" s="5">
        <v>3.386790575</v>
      </c>
      <c r="G13" s="9"/>
      <c r="H13" s="2" t="s">
        <v>107</v>
      </c>
      <c r="I13" s="2">
        <v>10.611203125727338</v>
      </c>
      <c r="J13" s="2">
        <f t="shared" si="0"/>
        <v>-0.48168182780569868</v>
      </c>
    </row>
    <row r="14" spans="1:12" x14ac:dyDescent="0.2">
      <c r="A14" s="9" t="s">
        <v>91</v>
      </c>
      <c r="B14" s="6">
        <v>765</v>
      </c>
      <c r="C14" s="6">
        <v>136</v>
      </c>
      <c r="D14" s="17">
        <v>90.185300000000012</v>
      </c>
      <c r="E14" s="16" t="s">
        <v>92</v>
      </c>
      <c r="F14" s="5">
        <v>2.8693610669999998</v>
      </c>
      <c r="G14" s="9"/>
      <c r="H14" s="2" t="s">
        <v>107</v>
      </c>
      <c r="I14" s="2">
        <v>10.625486840870291</v>
      </c>
      <c r="J14" s="2">
        <f t="shared" si="0"/>
        <v>-0.47541127685794216</v>
      </c>
    </row>
    <row r="15" spans="1:12" x14ac:dyDescent="0.2">
      <c r="A15" s="9" t="s">
        <v>90</v>
      </c>
      <c r="B15" s="6">
        <v>1031</v>
      </c>
      <c r="C15">
        <v>11.5</v>
      </c>
      <c r="D15" s="17">
        <v>8.33</v>
      </c>
      <c r="E15" s="16" t="s">
        <v>87</v>
      </c>
      <c r="F15" s="5">
        <v>3.6459999999999999</v>
      </c>
      <c r="G15" s="5"/>
      <c r="H15" s="2" t="s">
        <v>106</v>
      </c>
      <c r="I15" s="2">
        <v>10.632089235898993</v>
      </c>
      <c r="J15" s="2">
        <f t="shared" si="0"/>
        <v>-0.4725128254403419</v>
      </c>
    </row>
    <row r="16" spans="1:12" x14ac:dyDescent="0.2">
      <c r="A16" s="9" t="s">
        <v>93</v>
      </c>
      <c r="B16" s="6">
        <v>1470</v>
      </c>
      <c r="C16" s="6">
        <v>332</v>
      </c>
      <c r="D16" s="17">
        <v>420.01800000000003</v>
      </c>
      <c r="E16" s="16" t="s">
        <v>92</v>
      </c>
      <c r="F16" s="5">
        <v>3.5251569589999998</v>
      </c>
      <c r="G16" s="9"/>
      <c r="H16" s="2" t="s">
        <v>107</v>
      </c>
      <c r="I16" s="2">
        <v>10.657489783030446</v>
      </c>
      <c r="J16" s="2">
        <f t="shared" si="0"/>
        <v>-0.46136198524963401</v>
      </c>
    </row>
    <row r="17" spans="1:10" x14ac:dyDescent="0.2">
      <c r="A17" s="9" t="s">
        <v>90</v>
      </c>
      <c r="B17" s="6">
        <v>1031</v>
      </c>
      <c r="C17">
        <v>7.5</v>
      </c>
      <c r="D17" s="17">
        <v>8.07</v>
      </c>
      <c r="E17" s="16" t="s">
        <v>87</v>
      </c>
      <c r="F17" s="5">
        <v>3.5209999999999999</v>
      </c>
      <c r="G17" s="5"/>
      <c r="H17" s="2" t="s">
        <v>106</v>
      </c>
      <c r="I17" s="2">
        <v>10.813946287944793</v>
      </c>
      <c r="J17" s="2">
        <f t="shared" si="0"/>
        <v>-0.39267757959223548</v>
      </c>
    </row>
    <row r="18" spans="1:10" x14ac:dyDescent="0.2">
      <c r="A18" s="9" t="s">
        <v>90</v>
      </c>
      <c r="B18" s="6">
        <v>1031</v>
      </c>
      <c r="C18">
        <v>4.5</v>
      </c>
      <c r="D18" s="17">
        <v>7.32</v>
      </c>
      <c r="E18" s="16" t="s">
        <v>87</v>
      </c>
      <c r="F18" s="5">
        <v>3.2029999999999998</v>
      </c>
      <c r="G18" s="5"/>
      <c r="H18" s="2" t="s">
        <v>106</v>
      </c>
      <c r="I18" s="2">
        <v>10.81763558053105</v>
      </c>
      <c r="J18" s="2">
        <f t="shared" si="0"/>
        <v>-0.39105798014686854</v>
      </c>
    </row>
    <row r="19" spans="1:10" x14ac:dyDescent="0.2">
      <c r="A19" s="9" t="s">
        <v>98</v>
      </c>
      <c r="B19" s="6">
        <v>1470</v>
      </c>
      <c r="C19" s="6">
        <v>303.5</v>
      </c>
      <c r="D19" s="17">
        <v>509.69029999999998</v>
      </c>
      <c r="E19" s="16" t="s">
        <v>92</v>
      </c>
      <c r="F19" s="5">
        <v>3.4344217750000001</v>
      </c>
      <c r="G19" s="9"/>
      <c r="H19" s="2" t="s">
        <v>107</v>
      </c>
      <c r="I19" s="2">
        <v>10.852592979489916</v>
      </c>
      <c r="J19" s="2">
        <f t="shared" si="0"/>
        <v>-0.37571168200392613</v>
      </c>
    </row>
    <row r="20" spans="1:10" x14ac:dyDescent="0.2">
      <c r="A20" s="9" t="s">
        <v>94</v>
      </c>
      <c r="B20" s="6">
        <v>700</v>
      </c>
      <c r="C20" s="6">
        <v>390.5</v>
      </c>
      <c r="D20" s="17">
        <v>401.01625000000001</v>
      </c>
      <c r="E20" s="16" t="s">
        <v>92</v>
      </c>
      <c r="F20" s="5">
        <v>2.977146372</v>
      </c>
      <c r="G20" s="9"/>
      <c r="H20" s="2" t="s">
        <v>107</v>
      </c>
      <c r="I20" s="2">
        <v>10.863333790574126</v>
      </c>
      <c r="J20" s="2">
        <f t="shared" si="0"/>
        <v>-0.37099646593795832</v>
      </c>
    </row>
    <row r="21" spans="1:10" x14ac:dyDescent="0.2">
      <c r="A21" s="9" t="s">
        <v>90</v>
      </c>
      <c r="B21" s="6">
        <v>1031</v>
      </c>
      <c r="C21">
        <v>8.5</v>
      </c>
      <c r="D21" s="17">
        <v>8.1300000000000008</v>
      </c>
      <c r="E21" s="16" t="s">
        <v>87</v>
      </c>
      <c r="F21" s="5">
        <v>3.46</v>
      </c>
      <c r="G21" s="5"/>
      <c r="H21" s="2" t="s">
        <v>106</v>
      </c>
      <c r="I21" s="2">
        <v>10.865680567921499</v>
      </c>
      <c r="J21" s="2">
        <f t="shared" si="0"/>
        <v>-0.36996623068246137</v>
      </c>
    </row>
    <row r="22" spans="1:10" x14ac:dyDescent="0.2">
      <c r="A22" s="9" t="s">
        <v>98</v>
      </c>
      <c r="B22" s="6">
        <v>1470</v>
      </c>
      <c r="C22" s="6">
        <v>216.5</v>
      </c>
      <c r="D22" s="17">
        <v>392.20679999999993</v>
      </c>
      <c r="E22" s="16" t="s">
        <v>92</v>
      </c>
      <c r="F22" s="5">
        <v>3.3598763539999998</v>
      </c>
      <c r="G22" s="9"/>
      <c r="H22" s="2" t="s">
        <v>107</v>
      </c>
      <c r="I22" s="2">
        <v>11.004020830968301</v>
      </c>
      <c r="J22" s="2">
        <f t="shared" si="0"/>
        <v>-0.30923485520491578</v>
      </c>
    </row>
    <row r="23" spans="1:10" x14ac:dyDescent="0.2">
      <c r="A23" s="9" t="s">
        <v>97</v>
      </c>
      <c r="B23" s="6">
        <v>1400</v>
      </c>
      <c r="C23" s="6">
        <v>17.75</v>
      </c>
      <c r="D23" s="17">
        <v>17.091049999999999</v>
      </c>
      <c r="E23" s="16" t="s">
        <v>96</v>
      </c>
      <c r="F23" s="5">
        <v>3.461016372</v>
      </c>
      <c r="G23" s="9"/>
      <c r="H23" s="2" t="s">
        <v>107</v>
      </c>
      <c r="I23" s="2">
        <v>11.037177407653013</v>
      </c>
      <c r="J23" s="2">
        <f t="shared" si="0"/>
        <v>-0.2946791180403272</v>
      </c>
    </row>
    <row r="24" spans="1:10" x14ac:dyDescent="0.2">
      <c r="A24" s="9" t="s">
        <v>90</v>
      </c>
      <c r="B24" s="6">
        <v>1031</v>
      </c>
      <c r="C24">
        <v>14.5</v>
      </c>
      <c r="D24" s="17">
        <v>10.88</v>
      </c>
      <c r="E24" s="16" t="s">
        <v>87</v>
      </c>
      <c r="F24" s="5">
        <v>3.3759999999999999</v>
      </c>
      <c r="G24" s="5"/>
      <c r="H24" s="2" t="s">
        <v>106</v>
      </c>
      <c r="I24" s="2">
        <v>11.075808908372791</v>
      </c>
      <c r="J24" s="2">
        <f t="shared" si="0"/>
        <v>-0.27771988922434421</v>
      </c>
    </row>
    <row r="25" spans="1:10" x14ac:dyDescent="0.2">
      <c r="A25" s="9" t="s">
        <v>90</v>
      </c>
      <c r="B25" s="6">
        <v>1031</v>
      </c>
      <c r="C25">
        <v>0.5</v>
      </c>
      <c r="D25" s="17">
        <v>4.47</v>
      </c>
      <c r="E25" s="16" t="s">
        <v>87</v>
      </c>
      <c r="F25" s="5">
        <v>3.2989999999999999</v>
      </c>
      <c r="G25" s="5"/>
      <c r="H25" s="2" t="s">
        <v>106</v>
      </c>
      <c r="I25" s="2">
        <v>11.129463644127991</v>
      </c>
      <c r="J25" s="2">
        <f t="shared" si="0"/>
        <v>-0.25416546022781183</v>
      </c>
    </row>
    <row r="26" spans="1:10" x14ac:dyDescent="0.2">
      <c r="A26" s="9" t="s">
        <v>97</v>
      </c>
      <c r="B26" s="6">
        <v>1400</v>
      </c>
      <c r="C26" s="6">
        <v>259.25</v>
      </c>
      <c r="D26" s="17">
        <v>236.18715</v>
      </c>
      <c r="E26" s="16" t="s">
        <v>92</v>
      </c>
      <c r="F26" s="5">
        <v>3.286137026</v>
      </c>
      <c r="G26" s="9"/>
      <c r="H26" s="2" t="s">
        <v>107</v>
      </c>
      <c r="I26" s="2">
        <v>11.135419898230019</v>
      </c>
      <c r="J26" s="2">
        <f t="shared" si="0"/>
        <v>-0.25155066467702092</v>
      </c>
    </row>
    <row r="27" spans="1:10" x14ac:dyDescent="0.2">
      <c r="A27" s="9" t="s">
        <v>90</v>
      </c>
      <c r="B27" s="6">
        <v>1031</v>
      </c>
      <c r="C27">
        <v>3.5</v>
      </c>
      <c r="D27" s="17">
        <v>6.88</v>
      </c>
      <c r="E27" s="16" t="s">
        <v>87</v>
      </c>
      <c r="F27" s="5">
        <v>3.6830000000000003</v>
      </c>
      <c r="G27" s="5"/>
      <c r="H27" s="2" t="s">
        <v>106</v>
      </c>
      <c r="I27" s="2">
        <v>11.144763965443078</v>
      </c>
      <c r="J27" s="2">
        <f t="shared" si="0"/>
        <v>-0.24744861917048855</v>
      </c>
    </row>
    <row r="28" spans="1:10" x14ac:dyDescent="0.2">
      <c r="A28" s="9" t="s">
        <v>94</v>
      </c>
      <c r="B28" s="6">
        <v>700</v>
      </c>
      <c r="C28" s="6">
        <v>391</v>
      </c>
      <c r="D28" s="17">
        <v>401.3775</v>
      </c>
      <c r="E28" s="16" t="s">
        <v>92</v>
      </c>
      <c r="F28" s="5">
        <v>2.5455863879999998</v>
      </c>
      <c r="G28" s="9"/>
      <c r="H28" s="2" t="s">
        <v>107</v>
      </c>
      <c r="I28" s="2">
        <v>11.144898241627569</v>
      </c>
      <c r="J28" s="2">
        <f t="shared" si="0"/>
        <v>-0.24738967192549666</v>
      </c>
    </row>
    <row r="29" spans="1:10" x14ac:dyDescent="0.2">
      <c r="A29" s="9" t="s">
        <v>90</v>
      </c>
      <c r="B29" s="6">
        <v>1031</v>
      </c>
      <c r="C29">
        <v>2.5</v>
      </c>
      <c r="D29" s="17">
        <v>6.23</v>
      </c>
      <c r="E29" s="16" t="s">
        <v>87</v>
      </c>
      <c r="F29" s="5">
        <v>3.2889999999999997</v>
      </c>
      <c r="G29" s="5"/>
      <c r="H29" s="2" t="s">
        <v>106</v>
      </c>
      <c r="I29" s="2">
        <v>11.181934201121711</v>
      </c>
      <c r="J29" s="2">
        <f t="shared" si="0"/>
        <v>-0.23113088570756801</v>
      </c>
    </row>
    <row r="30" spans="1:10" x14ac:dyDescent="0.2">
      <c r="A30" s="9" t="s">
        <v>90</v>
      </c>
      <c r="B30" s="6">
        <v>1031</v>
      </c>
      <c r="C30">
        <v>1.5</v>
      </c>
      <c r="D30" s="17">
        <v>5.35</v>
      </c>
      <c r="E30" s="16" t="s">
        <v>87</v>
      </c>
      <c r="F30" s="5">
        <v>3.4015</v>
      </c>
      <c r="G30" s="5">
        <f>STDEV(3.773,3.73)</f>
        <v>3.0405591591021647E-2</v>
      </c>
      <c r="H30" s="2" t="s">
        <v>106</v>
      </c>
      <c r="I30" s="2">
        <v>11.266658974755641</v>
      </c>
      <c r="J30" s="2">
        <f t="shared" si="0"/>
        <v>-0.19393671008227287</v>
      </c>
    </row>
    <row r="31" spans="1:10" x14ac:dyDescent="0.2">
      <c r="A31" s="9" t="s">
        <v>97</v>
      </c>
      <c r="B31" s="6">
        <v>1400</v>
      </c>
      <c r="C31" s="6">
        <v>416.75</v>
      </c>
      <c r="D31" s="17">
        <v>390.20045000000027</v>
      </c>
      <c r="E31" s="16" t="s">
        <v>92</v>
      </c>
      <c r="F31" s="5">
        <v>3.1555100019999998</v>
      </c>
      <c r="G31" s="9"/>
      <c r="H31" s="2" t="s">
        <v>107</v>
      </c>
      <c r="I31" s="2">
        <v>11.483578444952213</v>
      </c>
      <c r="J31" s="2">
        <f t="shared" si="0"/>
        <v>-9.8709062665977676E-2</v>
      </c>
    </row>
    <row r="32" spans="1:10" x14ac:dyDescent="0.2">
      <c r="A32" s="9" t="s">
        <v>97</v>
      </c>
      <c r="B32" s="6">
        <v>1400</v>
      </c>
      <c r="C32" s="6">
        <v>133.25</v>
      </c>
      <c r="D32" s="17">
        <v>101.89115</v>
      </c>
      <c r="E32" s="16" t="s">
        <v>96</v>
      </c>
      <c r="F32" s="5">
        <v>3.4535584369999999</v>
      </c>
      <c r="G32" s="9"/>
      <c r="H32" s="2" t="s">
        <v>107</v>
      </c>
      <c r="I32" s="2">
        <v>11.483981637700481</v>
      </c>
      <c r="J32" s="2">
        <f t="shared" si="0"/>
        <v>-9.853206104948864E-2</v>
      </c>
    </row>
    <row r="33" spans="1:10" x14ac:dyDescent="0.2">
      <c r="A33" s="9" t="s">
        <v>90</v>
      </c>
      <c r="B33" s="6">
        <v>1031</v>
      </c>
      <c r="C33">
        <v>5.5</v>
      </c>
      <c r="D33" s="17">
        <v>7.75</v>
      </c>
      <c r="E33" s="16" t="s">
        <v>87</v>
      </c>
      <c r="F33" s="5">
        <v>3.3769999999999998</v>
      </c>
      <c r="G33" s="5"/>
      <c r="H33" s="2" t="s">
        <v>106</v>
      </c>
      <c r="I33" s="2">
        <v>11.508361450991757</v>
      </c>
      <c r="J33" s="2">
        <f t="shared" si="0"/>
        <v>-8.7829323014618765E-2</v>
      </c>
    </row>
    <row r="34" spans="1:10" x14ac:dyDescent="0.2">
      <c r="A34" s="9" t="s">
        <v>94</v>
      </c>
      <c r="B34" s="6">
        <v>700</v>
      </c>
      <c r="C34" s="6">
        <v>384</v>
      </c>
      <c r="D34" s="17">
        <v>396.32</v>
      </c>
      <c r="E34" s="16" t="s">
        <v>92</v>
      </c>
      <c r="F34" s="5">
        <v>2.7379980559999999</v>
      </c>
      <c r="G34" s="9"/>
      <c r="H34" s="2" t="s">
        <v>107</v>
      </c>
      <c r="I34" s="2">
        <v>11.59897006768961</v>
      </c>
      <c r="J34" s="2">
        <f t="shared" si="0"/>
        <v>-4.8052140284260858E-2</v>
      </c>
    </row>
    <row r="35" spans="1:10" x14ac:dyDescent="0.2">
      <c r="A35" s="9" t="s">
        <v>97</v>
      </c>
      <c r="B35" s="6">
        <v>1400</v>
      </c>
      <c r="C35" s="6">
        <v>152.75</v>
      </c>
      <c r="D35" s="17">
        <v>116.20804999999999</v>
      </c>
      <c r="E35" s="16" t="s">
        <v>92</v>
      </c>
      <c r="F35" s="5">
        <v>3.5500653309999999</v>
      </c>
      <c r="G35" s="9"/>
      <c r="H35" s="2" t="s">
        <v>108</v>
      </c>
      <c r="I35" s="2">
        <v>11.669185275838517</v>
      </c>
      <c r="J35" s="2">
        <f t="shared" ref="J35:J66" si="1">0.439*I35-5.14</f>
        <v>-1.7227663906890456E-2</v>
      </c>
    </row>
    <row r="36" spans="1:10" x14ac:dyDescent="0.2">
      <c r="A36" s="9" t="s">
        <v>94</v>
      </c>
      <c r="B36" s="6">
        <v>700</v>
      </c>
      <c r="C36" s="6">
        <v>412.5</v>
      </c>
      <c r="D36" s="17">
        <v>416.91125</v>
      </c>
      <c r="E36" s="16" t="s">
        <v>92</v>
      </c>
      <c r="F36" s="5">
        <v>3.217575251</v>
      </c>
      <c r="G36" s="9"/>
      <c r="H36" s="2" t="s">
        <v>107</v>
      </c>
      <c r="I36" s="2">
        <v>11.685028911579801</v>
      </c>
      <c r="J36" s="2">
        <f t="shared" si="1"/>
        <v>-1.0272307816467041E-2</v>
      </c>
    </row>
    <row r="37" spans="1:10" x14ac:dyDescent="0.2">
      <c r="A37" s="9" t="s">
        <v>94</v>
      </c>
      <c r="B37" s="6">
        <v>700</v>
      </c>
      <c r="C37" s="6">
        <v>53</v>
      </c>
      <c r="D37" s="17">
        <v>44.060799999999993</v>
      </c>
      <c r="E37" s="16" t="s">
        <v>92</v>
      </c>
      <c r="F37" s="5">
        <v>2.5577103019999998</v>
      </c>
      <c r="G37" s="9"/>
      <c r="H37" s="2" t="s">
        <v>107</v>
      </c>
      <c r="I37" s="2">
        <v>11.738826997150738</v>
      </c>
      <c r="J37" s="2">
        <f t="shared" si="1"/>
        <v>1.3345051749174885E-2</v>
      </c>
    </row>
    <row r="38" spans="1:10" x14ac:dyDescent="0.2">
      <c r="A38" s="9" t="s">
        <v>94</v>
      </c>
      <c r="B38" s="6">
        <v>700</v>
      </c>
      <c r="C38" s="6">
        <v>386.5</v>
      </c>
      <c r="D38" s="17">
        <v>398.12625000000003</v>
      </c>
      <c r="E38" s="16" t="s">
        <v>92</v>
      </c>
      <c r="F38" s="5">
        <v>2.5679006659999999</v>
      </c>
      <c r="G38" s="9"/>
      <c r="H38" s="2" t="s">
        <v>107</v>
      </c>
      <c r="I38" s="2">
        <v>11.743111190317876</v>
      </c>
      <c r="J38" s="2">
        <f t="shared" si="1"/>
        <v>1.522581254954769E-2</v>
      </c>
    </row>
    <row r="39" spans="1:10" x14ac:dyDescent="0.2">
      <c r="A39" s="9" t="s">
        <v>88</v>
      </c>
      <c r="B39" s="6">
        <v>2598</v>
      </c>
      <c r="C39">
        <v>10.5</v>
      </c>
      <c r="D39" s="17">
        <v>9.3580000000000005</v>
      </c>
      <c r="E39" s="16" t="s">
        <v>87</v>
      </c>
      <c r="F39" s="5">
        <v>3.5649999999999999</v>
      </c>
      <c r="H39" s="2" t="s">
        <v>106</v>
      </c>
      <c r="I39" s="2">
        <v>11.76185732815792</v>
      </c>
      <c r="J39" s="2">
        <f t="shared" si="1"/>
        <v>2.3455367061327337E-2</v>
      </c>
    </row>
    <row r="40" spans="1:10" x14ac:dyDescent="0.2">
      <c r="A40" s="9" t="s">
        <v>98</v>
      </c>
      <c r="B40" s="6">
        <v>1470</v>
      </c>
      <c r="C40" s="6">
        <v>59.5</v>
      </c>
      <c r="D40" s="17">
        <v>74.088249999999988</v>
      </c>
      <c r="E40" s="16" t="s">
        <v>92</v>
      </c>
      <c r="F40" s="5">
        <v>3.3803177734260936</v>
      </c>
      <c r="G40" s="9"/>
      <c r="H40" s="2" t="s">
        <v>107</v>
      </c>
      <c r="I40" s="2">
        <v>11.771601339402784</v>
      </c>
      <c r="J40" s="2">
        <f t="shared" si="1"/>
        <v>2.7732987997822534E-2</v>
      </c>
    </row>
    <row r="41" spans="1:10" x14ac:dyDescent="0.2">
      <c r="A41" s="9" t="s">
        <v>94</v>
      </c>
      <c r="B41" s="6">
        <v>700</v>
      </c>
      <c r="C41" s="6">
        <v>408.5</v>
      </c>
      <c r="D41" s="17">
        <v>414.02125000000001</v>
      </c>
      <c r="E41" s="16" t="s">
        <v>92</v>
      </c>
      <c r="F41" s="5">
        <v>3.0511927599999997</v>
      </c>
      <c r="G41" s="9"/>
      <c r="H41" s="2" t="s">
        <v>107</v>
      </c>
      <c r="I41" s="2">
        <v>11.786877829468006</v>
      </c>
      <c r="J41" s="2">
        <f t="shared" si="1"/>
        <v>3.4439367136455346E-2</v>
      </c>
    </row>
    <row r="42" spans="1:10" x14ac:dyDescent="0.2">
      <c r="A42" s="9" t="s">
        <v>98</v>
      </c>
      <c r="B42" s="6">
        <v>1470</v>
      </c>
      <c r="C42" s="6">
        <v>204.5</v>
      </c>
      <c r="D42" s="17">
        <v>360.29639999999995</v>
      </c>
      <c r="E42" s="16" t="s">
        <v>92</v>
      </c>
      <c r="F42" s="5">
        <v>3.3943057599999999</v>
      </c>
      <c r="G42" s="9"/>
      <c r="H42" s="2" t="s">
        <v>107</v>
      </c>
      <c r="I42" s="2">
        <v>11.789719056423955</v>
      </c>
      <c r="J42" s="2">
        <f t="shared" si="1"/>
        <v>3.5686665770116477E-2</v>
      </c>
    </row>
    <row r="43" spans="1:10" x14ac:dyDescent="0.2">
      <c r="A43" s="9" t="s">
        <v>97</v>
      </c>
      <c r="B43" s="6">
        <v>1400</v>
      </c>
      <c r="C43" s="6">
        <v>395.75</v>
      </c>
      <c r="D43" s="17">
        <v>333.71887500000003</v>
      </c>
      <c r="E43" s="16" t="s">
        <v>92</v>
      </c>
      <c r="F43" s="5">
        <v>3.1066708199999997</v>
      </c>
      <c r="G43" s="9"/>
      <c r="H43" s="2" t="s">
        <v>107</v>
      </c>
      <c r="I43" s="2">
        <v>11.792311334158574</v>
      </c>
      <c r="J43" s="2">
        <f t="shared" si="1"/>
        <v>3.6824675695614317E-2</v>
      </c>
    </row>
    <row r="44" spans="1:10" x14ac:dyDescent="0.2">
      <c r="A44" s="9" t="s">
        <v>93</v>
      </c>
      <c r="B44" s="6">
        <v>1470</v>
      </c>
      <c r="C44" s="6">
        <v>54</v>
      </c>
      <c r="D44" s="17">
        <v>47.642999999999994</v>
      </c>
      <c r="E44" s="16" t="s">
        <v>92</v>
      </c>
      <c r="F44" s="5">
        <v>3.3223313929999998</v>
      </c>
      <c r="G44" s="9"/>
      <c r="H44" s="2" t="s">
        <v>107</v>
      </c>
      <c r="I44" s="2">
        <v>11.8</v>
      </c>
      <c r="J44" s="2">
        <f t="shared" si="1"/>
        <v>4.0200000000000458E-2</v>
      </c>
    </row>
    <row r="45" spans="1:10" x14ac:dyDescent="0.2">
      <c r="A45" s="9" t="s">
        <v>94</v>
      </c>
      <c r="B45" s="6">
        <v>700</v>
      </c>
      <c r="C45" s="6">
        <v>392.5</v>
      </c>
      <c r="D45" s="17">
        <v>402.46125000000001</v>
      </c>
      <c r="E45" s="16" t="s">
        <v>92</v>
      </c>
      <c r="F45" s="5">
        <v>2.7445282739999999</v>
      </c>
      <c r="G45" s="9"/>
      <c r="H45" s="2" t="s">
        <v>107</v>
      </c>
      <c r="I45" s="2">
        <v>11.884796039578937</v>
      </c>
      <c r="J45" s="2">
        <f t="shared" si="1"/>
        <v>7.7425461375153937E-2</v>
      </c>
    </row>
    <row r="46" spans="1:10" x14ac:dyDescent="0.2">
      <c r="A46" s="9" t="s">
        <v>94</v>
      </c>
      <c r="B46" s="6">
        <v>700</v>
      </c>
      <c r="C46" s="6">
        <v>180</v>
      </c>
      <c r="D46" s="17">
        <v>156.15199999999999</v>
      </c>
      <c r="E46" s="16" t="s">
        <v>92</v>
      </c>
      <c r="F46" s="5">
        <v>2.9274061959999997</v>
      </c>
      <c r="G46" s="9"/>
      <c r="H46" s="2" t="s">
        <v>107</v>
      </c>
      <c r="I46" s="2">
        <v>11.946493122449516</v>
      </c>
      <c r="J46" s="2">
        <f t="shared" si="1"/>
        <v>0.10451048075533809</v>
      </c>
    </row>
    <row r="47" spans="1:10" x14ac:dyDescent="0.2">
      <c r="A47" s="9" t="s">
        <v>94</v>
      </c>
      <c r="B47" s="6">
        <v>700</v>
      </c>
      <c r="C47" s="6">
        <v>372.5</v>
      </c>
      <c r="D47" s="17">
        <v>388.01125000000002</v>
      </c>
      <c r="E47" s="16" t="s">
        <v>92</v>
      </c>
      <c r="F47" s="5">
        <v>3.0613271369999997</v>
      </c>
      <c r="G47" s="9"/>
      <c r="H47" s="2" t="s">
        <v>107</v>
      </c>
      <c r="I47" s="2">
        <v>11.976475905763575</v>
      </c>
      <c r="J47" s="2">
        <f t="shared" si="1"/>
        <v>0.11767292263020934</v>
      </c>
    </row>
    <row r="48" spans="1:10" x14ac:dyDescent="0.2">
      <c r="A48" s="9" t="s">
        <v>89</v>
      </c>
      <c r="B48" s="6">
        <v>2217</v>
      </c>
      <c r="C48">
        <v>1.5</v>
      </c>
      <c r="D48" s="17">
        <v>3.68</v>
      </c>
      <c r="E48" s="16" t="s">
        <v>87</v>
      </c>
      <c r="F48" s="5">
        <v>3.32</v>
      </c>
      <c r="H48" s="2" t="s">
        <v>106</v>
      </c>
      <c r="I48" s="2">
        <v>11.983425588724099</v>
      </c>
      <c r="J48" s="2">
        <f t="shared" si="1"/>
        <v>0.12072383344987969</v>
      </c>
    </row>
    <row r="49" spans="1:10" x14ac:dyDescent="0.2">
      <c r="A49" s="9" t="s">
        <v>93</v>
      </c>
      <c r="B49" s="6">
        <v>1470</v>
      </c>
      <c r="C49" s="6">
        <v>274</v>
      </c>
      <c r="D49" s="17">
        <v>371.50099999999998</v>
      </c>
      <c r="E49" s="16" t="s">
        <v>92</v>
      </c>
      <c r="F49" s="5">
        <v>3.1985081919999998</v>
      </c>
      <c r="G49" s="9"/>
      <c r="H49" s="2" t="s">
        <v>107</v>
      </c>
      <c r="I49" s="2">
        <v>12</v>
      </c>
      <c r="J49" s="2">
        <f t="shared" si="1"/>
        <v>0.12800000000000011</v>
      </c>
    </row>
    <row r="50" spans="1:10" x14ac:dyDescent="0.2">
      <c r="A50" s="9" t="s">
        <v>97</v>
      </c>
      <c r="B50" s="6">
        <v>1400</v>
      </c>
      <c r="C50" s="6">
        <v>263.75</v>
      </c>
      <c r="D50" s="17">
        <v>241.87424999999999</v>
      </c>
      <c r="E50" s="16" t="s">
        <v>92</v>
      </c>
      <c r="F50" s="5">
        <v>3.3458284250000001</v>
      </c>
      <c r="G50" s="9"/>
      <c r="H50" s="2" t="s">
        <v>107</v>
      </c>
      <c r="I50" s="2">
        <v>12.028831396815276</v>
      </c>
      <c r="J50" s="2">
        <f t="shared" si="1"/>
        <v>0.14065698320190645</v>
      </c>
    </row>
    <row r="51" spans="1:10" x14ac:dyDescent="0.2">
      <c r="A51" s="9" t="s">
        <v>91</v>
      </c>
      <c r="B51" s="6">
        <v>765</v>
      </c>
      <c r="C51" s="6">
        <v>139</v>
      </c>
      <c r="D51" s="17">
        <v>92.014100000000013</v>
      </c>
      <c r="E51" s="16" t="s">
        <v>92</v>
      </c>
      <c r="F51" s="5">
        <v>3.3667785649999997</v>
      </c>
      <c r="G51" s="9"/>
      <c r="H51" s="2" t="s">
        <v>107</v>
      </c>
      <c r="I51" s="2">
        <v>12.051858295244037</v>
      </c>
      <c r="J51" s="2">
        <f t="shared" si="1"/>
        <v>0.15076579161213211</v>
      </c>
    </row>
    <row r="52" spans="1:10" x14ac:dyDescent="0.2">
      <c r="A52" s="9" t="s">
        <v>94</v>
      </c>
      <c r="B52" s="6">
        <v>700</v>
      </c>
      <c r="C52" s="6">
        <v>60</v>
      </c>
      <c r="D52" s="17">
        <v>49.432599999999994</v>
      </c>
      <c r="E52" s="16" t="s">
        <v>92</v>
      </c>
      <c r="F52" s="5">
        <v>3.1451429580000001</v>
      </c>
      <c r="G52" s="9"/>
      <c r="H52" s="2" t="s">
        <v>107</v>
      </c>
      <c r="I52" s="2">
        <v>12.138135335168787</v>
      </c>
      <c r="J52" s="2">
        <f t="shared" si="1"/>
        <v>0.18864141213909758</v>
      </c>
    </row>
    <row r="53" spans="1:10" x14ac:dyDescent="0.2">
      <c r="A53" s="9" t="s">
        <v>97</v>
      </c>
      <c r="B53" s="6">
        <v>1400</v>
      </c>
      <c r="C53" s="6">
        <v>136.25</v>
      </c>
      <c r="D53" s="17">
        <v>104.09374999999999</v>
      </c>
      <c r="E53" s="16" t="s">
        <v>96</v>
      </c>
      <c r="F53" s="5">
        <v>3.6133139409999999</v>
      </c>
      <c r="G53" s="9"/>
      <c r="H53" s="2" t="s">
        <v>107</v>
      </c>
      <c r="I53" s="2">
        <v>12.154906997516749</v>
      </c>
      <c r="J53" s="2">
        <f t="shared" si="1"/>
        <v>0.19600417190985286</v>
      </c>
    </row>
    <row r="54" spans="1:10" x14ac:dyDescent="0.2">
      <c r="A54" s="9" t="s">
        <v>97</v>
      </c>
      <c r="B54" s="6">
        <v>1400</v>
      </c>
      <c r="C54" s="6">
        <v>134.75</v>
      </c>
      <c r="D54" s="17">
        <v>102.99244999999999</v>
      </c>
      <c r="E54" s="16" t="s">
        <v>96</v>
      </c>
      <c r="F54" s="5">
        <v>3.562353517</v>
      </c>
      <c r="G54" s="9"/>
      <c r="H54" s="2" t="s">
        <v>107</v>
      </c>
      <c r="I54" s="2">
        <v>12.170537744239967</v>
      </c>
      <c r="J54" s="2">
        <f t="shared" si="1"/>
        <v>0.20286606972134624</v>
      </c>
    </row>
    <row r="55" spans="1:10" x14ac:dyDescent="0.2">
      <c r="A55" s="9" t="s">
        <v>94</v>
      </c>
      <c r="B55" s="6">
        <v>700</v>
      </c>
      <c r="C55" s="6">
        <v>67</v>
      </c>
      <c r="D55" s="17">
        <v>54.804399999999994</v>
      </c>
      <c r="E55" s="16" t="s">
        <v>92</v>
      </c>
      <c r="F55" s="5">
        <v>3.369860284</v>
      </c>
      <c r="G55" s="9"/>
      <c r="H55" s="2" t="s">
        <v>107</v>
      </c>
      <c r="I55" s="2">
        <v>12.203919462207462</v>
      </c>
      <c r="J55" s="2">
        <f t="shared" si="1"/>
        <v>0.21752064390907666</v>
      </c>
    </row>
    <row r="56" spans="1:10" x14ac:dyDescent="0.2">
      <c r="A56" s="9" t="s">
        <v>97</v>
      </c>
      <c r="B56" s="6">
        <v>1400</v>
      </c>
      <c r="C56" s="6">
        <v>135.75</v>
      </c>
      <c r="D56" s="17">
        <v>103.72664999999999</v>
      </c>
      <c r="E56" s="16" t="s">
        <v>96</v>
      </c>
      <c r="F56" s="5">
        <v>3.580988214</v>
      </c>
      <c r="G56" s="9"/>
      <c r="H56" s="2" t="s">
        <v>107</v>
      </c>
      <c r="I56" s="2">
        <v>12.215167356039652</v>
      </c>
      <c r="J56" s="2">
        <f t="shared" si="1"/>
        <v>0.222458469301408</v>
      </c>
    </row>
    <row r="57" spans="1:10" x14ac:dyDescent="0.2">
      <c r="A57" s="9" t="s">
        <v>91</v>
      </c>
      <c r="B57" s="6">
        <v>765</v>
      </c>
      <c r="C57" s="6">
        <v>151</v>
      </c>
      <c r="D57" s="17">
        <v>99.329300000000003</v>
      </c>
      <c r="E57" s="16" t="s">
        <v>92</v>
      </c>
      <c r="F57" s="5">
        <v>3.5770362859999998</v>
      </c>
      <c r="G57" s="9"/>
      <c r="H57" s="2" t="s">
        <v>108</v>
      </c>
      <c r="I57" s="2">
        <v>12.307527769914092</v>
      </c>
      <c r="J57" s="2">
        <f t="shared" si="1"/>
        <v>0.26300469099228696</v>
      </c>
    </row>
    <row r="58" spans="1:10" x14ac:dyDescent="0.2">
      <c r="A58" s="9" t="s">
        <v>98</v>
      </c>
      <c r="B58" s="6">
        <v>1470</v>
      </c>
      <c r="C58" s="6">
        <v>210.5</v>
      </c>
      <c r="D58" s="17">
        <v>376.25159999999994</v>
      </c>
      <c r="E58" s="16" t="s">
        <v>92</v>
      </c>
      <c r="F58" s="5">
        <v>3.3543046949999997</v>
      </c>
      <c r="G58" s="9"/>
      <c r="H58" s="2" t="s">
        <v>107</v>
      </c>
      <c r="I58" s="2">
        <v>12.317168761022515</v>
      </c>
      <c r="J58" s="2">
        <f t="shared" si="1"/>
        <v>0.26723708608888419</v>
      </c>
    </row>
    <row r="59" spans="1:10" x14ac:dyDescent="0.2">
      <c r="A59" s="9" t="s">
        <v>94</v>
      </c>
      <c r="B59" s="6">
        <v>700</v>
      </c>
      <c r="C59" s="6">
        <v>368</v>
      </c>
      <c r="D59" s="17">
        <v>384.76</v>
      </c>
      <c r="E59" s="16" t="s">
        <v>92</v>
      </c>
      <c r="F59" s="5">
        <v>3.2774857019999999</v>
      </c>
      <c r="G59" s="9"/>
      <c r="H59" s="2" t="s">
        <v>107</v>
      </c>
      <c r="I59" s="2">
        <v>12.36209963576967</v>
      </c>
      <c r="J59" s="2">
        <f t="shared" si="1"/>
        <v>0.28696174010288544</v>
      </c>
    </row>
    <row r="60" spans="1:10" x14ac:dyDescent="0.2">
      <c r="A60" s="9" t="s">
        <v>88</v>
      </c>
      <c r="B60" s="6">
        <v>2598</v>
      </c>
      <c r="C60">
        <v>6.5</v>
      </c>
      <c r="D60" s="17">
        <v>7.3680000000000003</v>
      </c>
      <c r="E60" s="16" t="s">
        <v>87</v>
      </c>
      <c r="F60" s="5">
        <v>3.4119999999999999</v>
      </c>
      <c r="H60" s="2" t="s">
        <v>106</v>
      </c>
      <c r="I60" s="2">
        <v>12.382558459338901</v>
      </c>
      <c r="J60" s="2">
        <f t="shared" si="1"/>
        <v>0.29594316364977757</v>
      </c>
    </row>
    <row r="61" spans="1:10" x14ac:dyDescent="0.2">
      <c r="A61" s="9" t="s">
        <v>94</v>
      </c>
      <c r="B61" s="6">
        <v>700</v>
      </c>
      <c r="C61" s="6">
        <v>182</v>
      </c>
      <c r="D61" s="17">
        <v>159.63779999999997</v>
      </c>
      <c r="E61" s="16" t="s">
        <v>92</v>
      </c>
      <c r="F61" s="5">
        <v>2.8718922870000001</v>
      </c>
      <c r="G61" s="9"/>
      <c r="H61" s="2" t="s">
        <v>107</v>
      </c>
      <c r="I61" s="2">
        <v>12.403639439038026</v>
      </c>
      <c r="J61" s="2">
        <f t="shared" si="1"/>
        <v>0.30519771373769355</v>
      </c>
    </row>
    <row r="62" spans="1:10" x14ac:dyDescent="0.2">
      <c r="A62" s="9" t="s">
        <v>94</v>
      </c>
      <c r="B62" s="6">
        <v>700</v>
      </c>
      <c r="C62" s="6">
        <v>364.5</v>
      </c>
      <c r="D62" s="17">
        <v>382.23124999999999</v>
      </c>
      <c r="E62" s="16" t="s">
        <v>92</v>
      </c>
      <c r="F62" s="5">
        <v>3.2364623749999999</v>
      </c>
      <c r="G62" s="9"/>
      <c r="H62" s="2" t="s">
        <v>107</v>
      </c>
      <c r="I62" s="2">
        <v>12.483579530566695</v>
      </c>
      <c r="J62" s="2">
        <f t="shared" si="1"/>
        <v>0.34029141391877982</v>
      </c>
    </row>
    <row r="63" spans="1:10" x14ac:dyDescent="0.2">
      <c r="A63" s="9" t="s">
        <v>94</v>
      </c>
      <c r="B63" s="6">
        <v>700</v>
      </c>
      <c r="C63" s="6">
        <v>370.5</v>
      </c>
      <c r="D63" s="17">
        <v>386.56625000000003</v>
      </c>
      <c r="E63" s="16" t="s">
        <v>92</v>
      </c>
      <c r="F63" s="5">
        <v>3.2183988969999997</v>
      </c>
      <c r="G63" s="9"/>
      <c r="H63" s="2" t="s">
        <v>107</v>
      </c>
      <c r="I63" s="2">
        <v>12.490623015478013</v>
      </c>
      <c r="J63" s="2">
        <f t="shared" si="1"/>
        <v>0.34338350379484783</v>
      </c>
    </row>
    <row r="64" spans="1:10" x14ac:dyDescent="0.2">
      <c r="A64" s="9" t="s">
        <v>97</v>
      </c>
      <c r="B64" s="6">
        <v>1400</v>
      </c>
      <c r="C64" s="6">
        <v>180.25</v>
      </c>
      <c r="D64" s="17">
        <v>136.34694999999999</v>
      </c>
      <c r="E64" s="16" t="s">
        <v>92</v>
      </c>
      <c r="F64" s="5">
        <v>3.3198596060000001</v>
      </c>
      <c r="G64" s="9"/>
      <c r="H64" s="2" t="s">
        <v>107</v>
      </c>
      <c r="I64" s="2">
        <v>12.497884273729072</v>
      </c>
      <c r="J64" s="2">
        <f t="shared" si="1"/>
        <v>0.346571196167063</v>
      </c>
    </row>
    <row r="65" spans="1:10" x14ac:dyDescent="0.2">
      <c r="A65" s="9" t="s">
        <v>91</v>
      </c>
      <c r="B65" s="6">
        <v>765</v>
      </c>
      <c r="C65" s="6">
        <v>189</v>
      </c>
      <c r="D65" s="17">
        <v>122.49410000000002</v>
      </c>
      <c r="E65" s="16" t="s">
        <v>92</v>
      </c>
      <c r="F65" s="5">
        <v>3.312185822</v>
      </c>
      <c r="G65" s="9"/>
      <c r="H65" s="2" t="s">
        <v>107</v>
      </c>
      <c r="I65" s="2">
        <v>12.522973619459037</v>
      </c>
      <c r="J65" s="2">
        <f t="shared" si="1"/>
        <v>0.35758541894251739</v>
      </c>
    </row>
    <row r="66" spans="1:10" x14ac:dyDescent="0.2">
      <c r="A66" s="9" t="s">
        <v>90</v>
      </c>
      <c r="B66" s="6">
        <v>1031</v>
      </c>
      <c r="C66">
        <v>33.5</v>
      </c>
      <c r="D66" s="17">
        <v>41.52</v>
      </c>
      <c r="E66" s="16" t="s">
        <v>87</v>
      </c>
      <c r="F66" s="5">
        <v>3.8119999999999998</v>
      </c>
      <c r="G66" s="5"/>
      <c r="H66" s="2" t="s">
        <v>106</v>
      </c>
      <c r="I66" s="2">
        <v>12.523034800501032</v>
      </c>
      <c r="J66" s="2">
        <f t="shared" si="1"/>
        <v>0.35761227741995327</v>
      </c>
    </row>
    <row r="67" spans="1:10" x14ac:dyDescent="0.2">
      <c r="A67" s="9" t="s">
        <v>97</v>
      </c>
      <c r="B67" s="6">
        <v>1400</v>
      </c>
      <c r="C67" s="6">
        <v>146.75</v>
      </c>
      <c r="D67" s="17">
        <v>111.80284999999999</v>
      </c>
      <c r="E67" s="16" t="s">
        <v>96</v>
      </c>
      <c r="F67" s="5">
        <v>3.5495357099999998</v>
      </c>
      <c r="G67" s="9"/>
      <c r="H67" s="2" t="s">
        <v>107</v>
      </c>
      <c r="I67" s="2">
        <v>12.607165065324171</v>
      </c>
      <c r="J67" s="2">
        <f t="shared" ref="J67:J98" si="2">0.439*I67-5.14</f>
        <v>0.39454546367731158</v>
      </c>
    </row>
    <row r="68" spans="1:10" x14ac:dyDescent="0.2">
      <c r="A68" s="9" t="s">
        <v>97</v>
      </c>
      <c r="B68" s="6">
        <v>1400</v>
      </c>
      <c r="C68" s="6">
        <v>265.25</v>
      </c>
      <c r="D68" s="17">
        <v>243.76995000000002</v>
      </c>
      <c r="E68" s="16" t="s">
        <v>92</v>
      </c>
      <c r="F68" s="5">
        <v>3.3101668420000001</v>
      </c>
      <c r="G68" s="9"/>
      <c r="H68" s="2" t="s">
        <v>107</v>
      </c>
      <c r="I68" s="2">
        <v>12.634631629936669</v>
      </c>
      <c r="J68" s="2">
        <f t="shared" si="2"/>
        <v>0.40660328554219749</v>
      </c>
    </row>
    <row r="69" spans="1:10" x14ac:dyDescent="0.2">
      <c r="A69" s="9" t="s">
        <v>94</v>
      </c>
      <c r="B69" s="6">
        <v>700</v>
      </c>
      <c r="C69" s="6">
        <v>378.5</v>
      </c>
      <c r="D69" s="17">
        <v>392.34625</v>
      </c>
      <c r="E69" s="16" t="s">
        <v>92</v>
      </c>
      <c r="F69" s="5">
        <v>3.1423093719999997</v>
      </c>
      <c r="G69" s="9"/>
      <c r="H69" s="2" t="s">
        <v>107</v>
      </c>
      <c r="I69" s="2">
        <v>12.648561057955497</v>
      </c>
      <c r="J69" s="2">
        <f t="shared" si="2"/>
        <v>0.41271830444246405</v>
      </c>
    </row>
    <row r="70" spans="1:10" x14ac:dyDescent="0.2">
      <c r="A70" s="9" t="s">
        <v>97</v>
      </c>
      <c r="B70" s="6">
        <v>1400</v>
      </c>
      <c r="C70" s="6">
        <v>262.25</v>
      </c>
      <c r="D70" s="17">
        <v>239.97855000000001</v>
      </c>
      <c r="E70" s="16" t="s">
        <v>96</v>
      </c>
      <c r="F70" s="5">
        <v>3.4576431409999997</v>
      </c>
      <c r="G70" s="9"/>
      <c r="H70" s="2" t="s">
        <v>107</v>
      </c>
      <c r="I70" s="2">
        <v>12.698857939380835</v>
      </c>
      <c r="J70" s="2">
        <f t="shared" si="2"/>
        <v>0.43479863538818719</v>
      </c>
    </row>
    <row r="71" spans="1:10" x14ac:dyDescent="0.2">
      <c r="A71" s="9" t="s">
        <v>97</v>
      </c>
      <c r="B71" s="6">
        <v>1400</v>
      </c>
      <c r="C71" s="6">
        <v>139.25</v>
      </c>
      <c r="D71" s="17">
        <v>106.29634999999999</v>
      </c>
      <c r="E71" s="16" t="s">
        <v>96</v>
      </c>
      <c r="F71" s="5">
        <v>3.516866329</v>
      </c>
      <c r="G71" s="9"/>
      <c r="H71" s="2" t="s">
        <v>107</v>
      </c>
      <c r="I71" s="2">
        <v>12.732510431873191</v>
      </c>
      <c r="J71" s="2">
        <f t="shared" si="2"/>
        <v>0.44957207959233081</v>
      </c>
    </row>
    <row r="72" spans="1:10" x14ac:dyDescent="0.2">
      <c r="A72" s="9" t="s">
        <v>94</v>
      </c>
      <c r="B72" s="6">
        <v>700</v>
      </c>
      <c r="C72" s="6">
        <v>380.5</v>
      </c>
      <c r="D72" s="17">
        <v>393.79124999999999</v>
      </c>
      <c r="E72" s="16" t="s">
        <v>92</v>
      </c>
      <c r="F72" s="5">
        <v>3.0832718639999999</v>
      </c>
      <c r="G72" s="9"/>
      <c r="H72" s="2" t="s">
        <v>107</v>
      </c>
      <c r="I72" s="2">
        <v>12.735915440416528</v>
      </c>
      <c r="J72" s="2">
        <f t="shared" si="2"/>
        <v>0.45106687834285619</v>
      </c>
    </row>
    <row r="73" spans="1:10" x14ac:dyDescent="0.2">
      <c r="A73" s="9" t="s">
        <v>88</v>
      </c>
      <c r="B73" s="6">
        <v>2598</v>
      </c>
      <c r="C73">
        <v>30.5</v>
      </c>
      <c r="D73" s="17">
        <v>30.3</v>
      </c>
      <c r="E73" s="16" t="s">
        <v>87</v>
      </c>
      <c r="F73" s="5">
        <v>3.7259999999999995</v>
      </c>
      <c r="H73" s="2" t="s">
        <v>106</v>
      </c>
      <c r="I73" s="2">
        <v>12.91237617907883</v>
      </c>
      <c r="J73" s="2">
        <f t="shared" si="2"/>
        <v>0.5285331426156068</v>
      </c>
    </row>
    <row r="74" spans="1:10" x14ac:dyDescent="0.2">
      <c r="A74" s="9" t="s">
        <v>94</v>
      </c>
      <c r="B74" s="6">
        <v>700</v>
      </c>
      <c r="C74" s="6">
        <v>141</v>
      </c>
      <c r="D74" s="17">
        <v>111.592</v>
      </c>
      <c r="E74" s="16" t="s">
        <v>92</v>
      </c>
      <c r="F74" s="5">
        <v>3.375189668</v>
      </c>
      <c r="G74" s="9"/>
      <c r="H74" s="2" t="s">
        <v>107</v>
      </c>
      <c r="I74" s="2">
        <v>12.932716368494134</v>
      </c>
      <c r="J74" s="2">
        <f t="shared" si="2"/>
        <v>0.53746248576892519</v>
      </c>
    </row>
    <row r="75" spans="1:10" x14ac:dyDescent="0.2">
      <c r="A75" s="9" t="s">
        <v>97</v>
      </c>
      <c r="B75" s="6">
        <v>1400</v>
      </c>
      <c r="C75" s="6">
        <v>381.75</v>
      </c>
      <c r="D75" s="17">
        <v>328.279875</v>
      </c>
      <c r="E75" s="16" t="s">
        <v>92</v>
      </c>
      <c r="F75" s="5">
        <v>3.562681306</v>
      </c>
      <c r="G75" s="9"/>
      <c r="H75" s="2" t="s">
        <v>107</v>
      </c>
      <c r="I75" s="2">
        <v>13.105716331440957</v>
      </c>
      <c r="J75" s="2">
        <f t="shared" si="2"/>
        <v>0.61340946950258068</v>
      </c>
    </row>
    <row r="76" spans="1:10" x14ac:dyDescent="0.2">
      <c r="A76" s="9" t="s">
        <v>94</v>
      </c>
      <c r="B76" s="6">
        <v>700</v>
      </c>
      <c r="C76" s="6">
        <v>4</v>
      </c>
      <c r="D76" s="17">
        <v>6.4581999999999997</v>
      </c>
      <c r="E76" s="16" t="s">
        <v>92</v>
      </c>
      <c r="F76" s="5">
        <v>3.2109061049999998</v>
      </c>
      <c r="G76" s="9"/>
      <c r="H76" s="2" t="s">
        <v>107</v>
      </c>
      <c r="I76" s="2">
        <v>13.114127993525731</v>
      </c>
      <c r="J76" s="2">
        <f t="shared" si="2"/>
        <v>0.61710218915779613</v>
      </c>
    </row>
    <row r="77" spans="1:10" x14ac:dyDescent="0.2">
      <c r="A77" s="9" t="s">
        <v>94</v>
      </c>
      <c r="B77" s="6">
        <v>700</v>
      </c>
      <c r="C77" s="6">
        <v>384.5</v>
      </c>
      <c r="D77" s="17">
        <v>396.68125000000003</v>
      </c>
      <c r="E77" s="16" t="s">
        <v>92</v>
      </c>
      <c r="F77" s="5">
        <v>2.948567733</v>
      </c>
      <c r="G77" s="9"/>
      <c r="H77" s="2" t="s">
        <v>107</v>
      </c>
      <c r="I77" s="2">
        <v>13.151260162383558</v>
      </c>
      <c r="J77" s="2">
        <f t="shared" si="2"/>
        <v>0.63340321128638255</v>
      </c>
    </row>
    <row r="78" spans="1:10" x14ac:dyDescent="0.2">
      <c r="A78" s="9" t="s">
        <v>97</v>
      </c>
      <c r="B78" s="6">
        <v>1400</v>
      </c>
      <c r="C78" s="6">
        <v>244.25</v>
      </c>
      <c r="D78" s="17">
        <v>217.23015000000001</v>
      </c>
      <c r="E78" s="16" t="s">
        <v>96</v>
      </c>
      <c r="F78" s="5">
        <v>3.7031022869999997</v>
      </c>
      <c r="G78" s="9"/>
      <c r="H78" s="2" t="s">
        <v>107</v>
      </c>
      <c r="I78" s="2">
        <v>13.15577821394562</v>
      </c>
      <c r="J78" s="2">
        <f t="shared" si="2"/>
        <v>0.63538663592212785</v>
      </c>
    </row>
    <row r="79" spans="1:10" x14ac:dyDescent="0.2">
      <c r="A79" s="9" t="s">
        <v>98</v>
      </c>
      <c r="B79" s="6">
        <v>1470</v>
      </c>
      <c r="C79" s="6">
        <v>222.5</v>
      </c>
      <c r="D79" s="17">
        <v>408.16199999999992</v>
      </c>
      <c r="E79" s="16" t="s">
        <v>92</v>
      </c>
      <c r="F79" s="5">
        <v>3.2651292609999998</v>
      </c>
      <c r="G79" s="9"/>
      <c r="H79" s="2" t="s">
        <v>107</v>
      </c>
      <c r="I79" s="2">
        <v>13.209372068390703</v>
      </c>
      <c r="J79" s="2">
        <f t="shared" si="2"/>
        <v>0.65891433802351873</v>
      </c>
    </row>
    <row r="80" spans="1:10" x14ac:dyDescent="0.2">
      <c r="A80" s="9" t="s">
        <v>88</v>
      </c>
      <c r="B80" s="6">
        <v>2598</v>
      </c>
      <c r="C80">
        <v>18.5</v>
      </c>
      <c r="D80" s="17">
        <v>12.802</v>
      </c>
      <c r="E80" s="16" t="s">
        <v>87</v>
      </c>
      <c r="F80" s="5">
        <v>3.6869999999999998</v>
      </c>
      <c r="H80" s="2" t="s">
        <v>106</v>
      </c>
      <c r="I80" s="2">
        <v>13.271818188824039</v>
      </c>
      <c r="J80" s="2">
        <f t="shared" si="2"/>
        <v>0.68632818489375325</v>
      </c>
    </row>
    <row r="81" spans="1:10" x14ac:dyDescent="0.2">
      <c r="A81" s="9" t="s">
        <v>98</v>
      </c>
      <c r="B81" s="6">
        <v>1470</v>
      </c>
      <c r="C81" s="6">
        <v>228.5</v>
      </c>
      <c r="D81" s="17">
        <v>424.11719999999991</v>
      </c>
      <c r="E81" s="16" t="s">
        <v>92</v>
      </c>
      <c r="F81" s="5">
        <v>3.5455191859999999</v>
      </c>
      <c r="G81" s="9"/>
      <c r="H81" s="2" t="s">
        <v>107</v>
      </c>
      <c r="I81" s="2">
        <v>13.308055360775265</v>
      </c>
      <c r="J81" s="2">
        <f t="shared" si="2"/>
        <v>0.70223630338034138</v>
      </c>
    </row>
    <row r="82" spans="1:10" x14ac:dyDescent="0.2">
      <c r="A82" s="9" t="s">
        <v>97</v>
      </c>
      <c r="B82" s="6">
        <v>1400</v>
      </c>
      <c r="C82" s="6">
        <v>330.75</v>
      </c>
      <c r="D82" s="17">
        <v>308.46637499999997</v>
      </c>
      <c r="E82" s="16" t="s">
        <v>96</v>
      </c>
      <c r="F82" s="5">
        <v>3.4444388039999998</v>
      </c>
      <c r="G82" s="9"/>
      <c r="H82" s="2" t="s">
        <v>107</v>
      </c>
      <c r="I82" s="2">
        <v>13.317957901449033</v>
      </c>
      <c r="J82" s="2">
        <f t="shared" si="2"/>
        <v>0.70658351873612535</v>
      </c>
    </row>
    <row r="83" spans="1:10" x14ac:dyDescent="0.2">
      <c r="A83" s="9" t="s">
        <v>97</v>
      </c>
      <c r="B83" s="6">
        <v>1400</v>
      </c>
      <c r="C83" s="6">
        <v>143.75</v>
      </c>
      <c r="D83" s="17">
        <v>109.60024999999999</v>
      </c>
      <c r="E83" s="16" t="s">
        <v>96</v>
      </c>
      <c r="F83" s="5">
        <v>3.5768714139999997</v>
      </c>
      <c r="G83" s="9"/>
      <c r="H83" s="2" t="s">
        <v>107</v>
      </c>
      <c r="I83" s="2">
        <v>13.470794056375002</v>
      </c>
      <c r="J83" s="2">
        <f t="shared" si="2"/>
        <v>0.77367859074862633</v>
      </c>
    </row>
    <row r="84" spans="1:10" x14ac:dyDescent="0.2">
      <c r="A84" s="9" t="s">
        <v>97</v>
      </c>
      <c r="B84" s="6">
        <v>1400</v>
      </c>
      <c r="C84" s="6">
        <v>321.75</v>
      </c>
      <c r="D84" s="17">
        <v>304.969875</v>
      </c>
      <c r="E84" s="16" t="s">
        <v>96</v>
      </c>
      <c r="F84" s="5">
        <v>3.7922303449999997</v>
      </c>
      <c r="G84" s="9"/>
      <c r="H84" s="2" t="s">
        <v>107</v>
      </c>
      <c r="I84" s="2">
        <v>13.496259588168057</v>
      </c>
      <c r="J84" s="2">
        <f t="shared" si="2"/>
        <v>0.78485795920577761</v>
      </c>
    </row>
    <row r="85" spans="1:10" x14ac:dyDescent="0.2">
      <c r="A85" s="9" t="s">
        <v>94</v>
      </c>
      <c r="B85" s="6">
        <v>700</v>
      </c>
      <c r="C85" s="6">
        <v>188</v>
      </c>
      <c r="D85" s="17">
        <v>170.09519999999998</v>
      </c>
      <c r="E85" s="16" t="s">
        <v>92</v>
      </c>
      <c r="F85" s="5">
        <v>3.0091638199999999</v>
      </c>
      <c r="G85" s="9"/>
      <c r="H85" s="2" t="s">
        <v>107</v>
      </c>
      <c r="I85" s="2">
        <v>13.499042259589247</v>
      </c>
      <c r="J85" s="2">
        <f t="shared" si="2"/>
        <v>0.78607955195967971</v>
      </c>
    </row>
    <row r="86" spans="1:10" x14ac:dyDescent="0.2">
      <c r="A86" s="9" t="s">
        <v>94</v>
      </c>
      <c r="B86" s="6">
        <v>700</v>
      </c>
      <c r="C86" s="6">
        <v>344</v>
      </c>
      <c r="D86" s="17">
        <v>367.42</v>
      </c>
      <c r="E86" s="16" t="s">
        <v>92</v>
      </c>
      <c r="F86" s="5">
        <v>3.440699516</v>
      </c>
      <c r="G86" s="9"/>
      <c r="H86" s="2" t="s">
        <v>107</v>
      </c>
      <c r="I86" s="2">
        <v>13.528121759409975</v>
      </c>
      <c r="J86" s="2">
        <f t="shared" si="2"/>
        <v>0.79884545238097981</v>
      </c>
    </row>
    <row r="87" spans="1:10" x14ac:dyDescent="0.2">
      <c r="A87" s="9" t="s">
        <v>98</v>
      </c>
      <c r="B87" s="6">
        <v>1470</v>
      </c>
      <c r="C87" s="6">
        <v>212.5</v>
      </c>
      <c r="D87" s="17">
        <v>381.56999999999994</v>
      </c>
      <c r="E87" s="16" t="s">
        <v>92</v>
      </c>
      <c r="F87" s="5">
        <v>3.5327048809999999</v>
      </c>
      <c r="G87" s="9"/>
      <c r="H87" s="2" t="s">
        <v>107</v>
      </c>
      <c r="I87" s="2">
        <v>13.528626125615482</v>
      </c>
      <c r="J87" s="2">
        <f t="shared" si="2"/>
        <v>0.79906686914519653</v>
      </c>
    </row>
    <row r="88" spans="1:10" x14ac:dyDescent="0.2">
      <c r="A88" s="9" t="s">
        <v>91</v>
      </c>
      <c r="B88" s="6">
        <v>765</v>
      </c>
      <c r="C88" s="6">
        <v>594</v>
      </c>
      <c r="D88" s="17">
        <v>399.52279999999996</v>
      </c>
      <c r="E88" s="16" t="s">
        <v>92</v>
      </c>
      <c r="F88" s="5">
        <v>3.2651035629999998</v>
      </c>
      <c r="G88" s="9"/>
      <c r="H88" s="2" t="s">
        <v>107</v>
      </c>
      <c r="I88" s="2">
        <v>13.530770995815095</v>
      </c>
      <c r="J88" s="2">
        <f t="shared" si="2"/>
        <v>0.8000084671628267</v>
      </c>
    </row>
    <row r="89" spans="1:10" x14ac:dyDescent="0.2">
      <c r="A89" s="9" t="s">
        <v>97</v>
      </c>
      <c r="B89" s="6">
        <v>1400</v>
      </c>
      <c r="C89" s="6">
        <v>318.75</v>
      </c>
      <c r="D89" s="17">
        <v>303.80437499999999</v>
      </c>
      <c r="E89" s="16" t="s">
        <v>96</v>
      </c>
      <c r="F89" s="5">
        <v>3.5113218119999998</v>
      </c>
      <c r="G89" s="9"/>
      <c r="H89" s="2" t="s">
        <v>107</v>
      </c>
      <c r="I89" s="2">
        <v>13.550101452182842</v>
      </c>
      <c r="J89" s="2">
        <f t="shared" si="2"/>
        <v>0.80849453750826772</v>
      </c>
    </row>
    <row r="90" spans="1:10" x14ac:dyDescent="0.2">
      <c r="A90" s="9" t="s">
        <v>93</v>
      </c>
      <c r="B90" s="6">
        <v>1470</v>
      </c>
      <c r="C90" s="6">
        <v>225</v>
      </c>
      <c r="D90" s="17">
        <v>316.20249999999999</v>
      </c>
      <c r="E90" s="16" t="s">
        <v>92</v>
      </c>
      <c r="F90" s="5">
        <v>2.881503822</v>
      </c>
      <c r="G90" s="9"/>
      <c r="H90" s="2" t="s">
        <v>107</v>
      </c>
      <c r="I90" s="2">
        <v>13.6</v>
      </c>
      <c r="J90" s="2">
        <f t="shared" si="2"/>
        <v>0.83040000000000003</v>
      </c>
    </row>
    <row r="91" spans="1:10" x14ac:dyDescent="0.2">
      <c r="A91" s="9" t="s">
        <v>88</v>
      </c>
      <c r="B91" s="6">
        <v>2598</v>
      </c>
      <c r="C91">
        <v>29.5</v>
      </c>
      <c r="D91" s="17">
        <v>27.321999999999999</v>
      </c>
      <c r="E91" s="16" t="s">
        <v>87</v>
      </c>
      <c r="F91" s="5">
        <v>3.9119999999999995</v>
      </c>
      <c r="H91" s="2" t="s">
        <v>106</v>
      </c>
      <c r="I91" s="2">
        <v>13.650447383802051</v>
      </c>
      <c r="J91" s="2">
        <f t="shared" si="2"/>
        <v>0.85254640148910088</v>
      </c>
    </row>
    <row r="92" spans="1:10" x14ac:dyDescent="0.2">
      <c r="A92" s="9" t="s">
        <v>94</v>
      </c>
      <c r="B92" s="6">
        <v>700</v>
      </c>
      <c r="C92" s="6">
        <v>351</v>
      </c>
      <c r="D92" s="17">
        <v>372.47750000000002</v>
      </c>
      <c r="E92" s="16" t="s">
        <v>92</v>
      </c>
      <c r="F92" s="5">
        <v>2.8850243559999997</v>
      </c>
      <c r="G92" s="9"/>
      <c r="H92" s="2" t="s">
        <v>107</v>
      </c>
      <c r="I92" s="2">
        <v>13.749604798429765</v>
      </c>
      <c r="J92" s="2">
        <f t="shared" si="2"/>
        <v>0.89607650651066706</v>
      </c>
    </row>
    <row r="93" spans="1:10" x14ac:dyDescent="0.2">
      <c r="A93" s="9" t="s">
        <v>97</v>
      </c>
      <c r="B93" s="6">
        <v>1400</v>
      </c>
      <c r="C93" s="6">
        <v>332.25</v>
      </c>
      <c r="D93" s="17">
        <v>309.049125</v>
      </c>
      <c r="E93" s="16" t="s">
        <v>96</v>
      </c>
      <c r="F93" s="5">
        <v>3.4211344449999999</v>
      </c>
      <c r="G93" s="9"/>
      <c r="H93" s="2" t="s">
        <v>107</v>
      </c>
      <c r="I93" s="2">
        <v>13.815756188998503</v>
      </c>
      <c r="J93" s="2">
        <f t="shared" si="2"/>
        <v>0.92511696697034296</v>
      </c>
    </row>
    <row r="94" spans="1:10" x14ac:dyDescent="0.2">
      <c r="A94" s="9" t="s">
        <v>97</v>
      </c>
      <c r="B94" s="6">
        <v>1400</v>
      </c>
      <c r="C94" s="6">
        <v>177.75</v>
      </c>
      <c r="D94" s="17">
        <v>133.18745000000001</v>
      </c>
      <c r="E94" s="16" t="s">
        <v>92</v>
      </c>
      <c r="F94" s="5">
        <v>3.3706958849999999</v>
      </c>
      <c r="G94" s="9"/>
      <c r="H94" s="2" t="s">
        <v>107</v>
      </c>
      <c r="I94" s="2">
        <v>13.934851311260255</v>
      </c>
      <c r="J94" s="2">
        <f t="shared" si="2"/>
        <v>0.97739972564325228</v>
      </c>
    </row>
    <row r="95" spans="1:10" x14ac:dyDescent="0.2">
      <c r="A95" s="9" t="s">
        <v>98</v>
      </c>
      <c r="B95" s="6">
        <v>1470</v>
      </c>
      <c r="C95" s="6">
        <v>171.5</v>
      </c>
      <c r="D95" s="17">
        <v>272.5428</v>
      </c>
      <c r="E95" s="16" t="s">
        <v>92</v>
      </c>
      <c r="F95" s="5">
        <v>3.4197777079999998</v>
      </c>
      <c r="G95" s="9"/>
      <c r="H95" s="2" t="s">
        <v>107</v>
      </c>
      <c r="I95" s="2">
        <v>13.957690577325469</v>
      </c>
      <c r="J95" s="2">
        <f t="shared" si="2"/>
        <v>0.98742616344588097</v>
      </c>
    </row>
    <row r="96" spans="1:10" x14ac:dyDescent="0.2">
      <c r="A96" s="9" t="s">
        <v>94</v>
      </c>
      <c r="B96" s="6">
        <v>700</v>
      </c>
      <c r="C96" s="6">
        <v>114</v>
      </c>
      <c r="D96" s="17">
        <v>90.872199999999992</v>
      </c>
      <c r="E96" s="16" t="s">
        <v>92</v>
      </c>
      <c r="F96" s="5">
        <v>3.346396484</v>
      </c>
      <c r="G96" s="9"/>
      <c r="H96" s="2" t="s">
        <v>107</v>
      </c>
      <c r="I96" s="2">
        <v>13.986479718771747</v>
      </c>
      <c r="J96" s="2">
        <f t="shared" si="2"/>
        <v>1.0000645965407973</v>
      </c>
    </row>
    <row r="97" spans="1:10" x14ac:dyDescent="0.2">
      <c r="A97" s="9" t="s">
        <v>94</v>
      </c>
      <c r="B97" s="6">
        <v>700</v>
      </c>
      <c r="C97" s="6">
        <v>374.5</v>
      </c>
      <c r="D97" s="17">
        <v>389.45625000000001</v>
      </c>
      <c r="E97" s="16" t="s">
        <v>92</v>
      </c>
      <c r="F97" s="5">
        <v>2.8159999999999998</v>
      </c>
      <c r="G97" s="9"/>
      <c r="H97" s="2" t="s">
        <v>107</v>
      </c>
      <c r="I97" s="2">
        <v>14.001761025683226</v>
      </c>
      <c r="J97" s="2">
        <f t="shared" si="2"/>
        <v>1.0067730902749368</v>
      </c>
    </row>
    <row r="98" spans="1:10" x14ac:dyDescent="0.2">
      <c r="A98" s="9" t="s">
        <v>97</v>
      </c>
      <c r="B98" s="6">
        <v>1400</v>
      </c>
      <c r="C98" s="6">
        <v>327.75</v>
      </c>
      <c r="D98" s="17">
        <v>307.30087500000002</v>
      </c>
      <c r="E98" s="16" t="s">
        <v>96</v>
      </c>
      <c r="F98" s="5">
        <v>3.6269576039999998</v>
      </c>
      <c r="G98" s="9"/>
      <c r="H98" s="2" t="s">
        <v>107</v>
      </c>
      <c r="I98" s="2">
        <v>14.035234082881733</v>
      </c>
      <c r="J98" s="2">
        <f t="shared" si="2"/>
        <v>1.0214677623850807</v>
      </c>
    </row>
    <row r="99" spans="1:10" x14ac:dyDescent="0.2">
      <c r="A99" s="9" t="s">
        <v>97</v>
      </c>
      <c r="B99" s="6">
        <v>1400</v>
      </c>
      <c r="C99" s="6">
        <v>144.75</v>
      </c>
      <c r="D99" s="17">
        <v>110.33444999999999</v>
      </c>
      <c r="E99" s="16" t="s">
        <v>96</v>
      </c>
      <c r="F99" s="5">
        <v>3.6160455360000001</v>
      </c>
      <c r="G99" s="9"/>
      <c r="H99" s="2" t="s">
        <v>107</v>
      </c>
      <c r="I99" s="2">
        <v>14.338571428490059</v>
      </c>
      <c r="J99" s="2">
        <f t="shared" ref="J99:J130" si="3">0.439*I99-5.14</f>
        <v>1.1546328571071367</v>
      </c>
    </row>
    <row r="100" spans="1:10" x14ac:dyDescent="0.2">
      <c r="A100" s="9" t="s">
        <v>88</v>
      </c>
      <c r="B100" s="6">
        <v>2598</v>
      </c>
      <c r="C100">
        <v>26.5</v>
      </c>
      <c r="D100" s="17">
        <v>13.698</v>
      </c>
      <c r="E100" s="16" t="s">
        <v>87</v>
      </c>
      <c r="F100" s="5">
        <v>3.72</v>
      </c>
      <c r="H100" s="2" t="s">
        <v>106</v>
      </c>
      <c r="I100" s="2">
        <v>14.355226238759883</v>
      </c>
      <c r="J100" s="2">
        <f t="shared" si="3"/>
        <v>1.1619443188155891</v>
      </c>
    </row>
    <row r="101" spans="1:10" x14ac:dyDescent="0.2">
      <c r="A101" s="9" t="s">
        <v>98</v>
      </c>
      <c r="B101" s="6">
        <v>1470</v>
      </c>
      <c r="C101" s="6">
        <v>208.5</v>
      </c>
      <c r="D101" s="17">
        <v>370.93319999999994</v>
      </c>
      <c r="E101" s="16" t="s">
        <v>92</v>
      </c>
      <c r="F101" s="5">
        <v>3.25920794</v>
      </c>
      <c r="G101" s="9"/>
      <c r="H101" s="2" t="s">
        <v>107</v>
      </c>
      <c r="I101" s="2">
        <v>14.358579915429033</v>
      </c>
      <c r="J101" s="2">
        <f t="shared" si="3"/>
        <v>1.1634165828733458</v>
      </c>
    </row>
    <row r="102" spans="1:10" x14ac:dyDescent="0.2">
      <c r="A102" s="9" t="s">
        <v>89</v>
      </c>
      <c r="B102" s="6">
        <v>2217</v>
      </c>
      <c r="C102">
        <v>26.5</v>
      </c>
      <c r="D102" s="17">
        <v>40.621000000000002</v>
      </c>
      <c r="E102" s="16" t="s">
        <v>87</v>
      </c>
      <c r="F102" s="5">
        <v>3.4779999999999998</v>
      </c>
      <c r="H102" s="2" t="s">
        <v>106</v>
      </c>
      <c r="I102" s="2">
        <v>14.683118728222375</v>
      </c>
      <c r="J102" s="2">
        <f t="shared" si="3"/>
        <v>1.3058891216896233</v>
      </c>
    </row>
    <row r="103" spans="1:10" x14ac:dyDescent="0.2">
      <c r="A103" s="9" t="s">
        <v>94</v>
      </c>
      <c r="B103" s="6">
        <v>700</v>
      </c>
      <c r="C103" s="6">
        <v>111</v>
      </c>
      <c r="D103" s="17">
        <v>88.57</v>
      </c>
      <c r="E103" s="16" t="s">
        <v>92</v>
      </c>
      <c r="F103" s="5">
        <v>3.574788887</v>
      </c>
      <c r="G103" s="9"/>
      <c r="H103" s="2" t="s">
        <v>107</v>
      </c>
      <c r="I103" s="2">
        <v>14.902367174070807</v>
      </c>
      <c r="J103" s="2">
        <f t="shared" si="3"/>
        <v>1.4021391894170847</v>
      </c>
    </row>
    <row r="104" spans="1:10" x14ac:dyDescent="0.2">
      <c r="A104" s="9" t="s">
        <v>98</v>
      </c>
      <c r="B104" s="6">
        <v>1470</v>
      </c>
      <c r="C104" s="6">
        <v>224.5</v>
      </c>
      <c r="D104" s="17">
        <v>413.48039999999992</v>
      </c>
      <c r="E104" s="16" t="s">
        <v>92</v>
      </c>
      <c r="F104" s="5">
        <v>3.5813713919999999</v>
      </c>
      <c r="G104" s="9"/>
      <c r="H104" s="2" t="s">
        <v>107</v>
      </c>
      <c r="I104" s="2">
        <v>15.155722984341836</v>
      </c>
      <c r="J104" s="2">
        <f t="shared" si="3"/>
        <v>1.5133623901260664</v>
      </c>
    </row>
    <row r="105" spans="1:10" x14ac:dyDescent="0.2">
      <c r="A105" s="9" t="s">
        <v>94</v>
      </c>
      <c r="B105" s="6">
        <v>700</v>
      </c>
      <c r="C105" s="6">
        <v>225</v>
      </c>
      <c r="D105" s="17">
        <v>247.54999999999998</v>
      </c>
      <c r="E105" s="16" t="s">
        <v>92</v>
      </c>
      <c r="F105" s="5">
        <v>3.2844185850000001</v>
      </c>
      <c r="G105" s="9"/>
      <c r="H105" s="2" t="s">
        <v>107</v>
      </c>
      <c r="I105" s="2">
        <v>15.208320817542589</v>
      </c>
      <c r="J105" s="2">
        <f t="shared" si="3"/>
        <v>1.5364528389011971</v>
      </c>
    </row>
    <row r="106" spans="1:10" x14ac:dyDescent="0.2">
      <c r="A106" s="9" t="s">
        <v>94</v>
      </c>
      <c r="B106" s="6">
        <v>700</v>
      </c>
      <c r="C106" s="6">
        <v>358</v>
      </c>
      <c r="D106" s="17">
        <v>377.53500000000003</v>
      </c>
      <c r="E106" s="16" t="s">
        <v>92</v>
      </c>
      <c r="F106" s="5">
        <v>3.267860298</v>
      </c>
      <c r="G106" s="9"/>
      <c r="H106" s="2" t="s">
        <v>107</v>
      </c>
      <c r="I106" s="2">
        <v>15.213906363282378</v>
      </c>
      <c r="J106" s="2">
        <f t="shared" si="3"/>
        <v>1.5389048934809644</v>
      </c>
    </row>
    <row r="107" spans="1:10" x14ac:dyDescent="0.2">
      <c r="A107" s="9" t="s">
        <v>98</v>
      </c>
      <c r="B107" s="6">
        <v>1470</v>
      </c>
      <c r="C107" s="6">
        <v>226.5</v>
      </c>
      <c r="D107" s="17">
        <v>418.79879999999991</v>
      </c>
      <c r="E107" s="16" t="s">
        <v>92</v>
      </c>
      <c r="F107" s="5">
        <v>3.5109615079999998</v>
      </c>
      <c r="G107" s="9"/>
      <c r="H107" s="2" t="s">
        <v>107</v>
      </c>
      <c r="I107" s="2">
        <v>15.232962581804779</v>
      </c>
      <c r="J107" s="2">
        <f t="shared" si="3"/>
        <v>1.5472705734122982</v>
      </c>
    </row>
    <row r="108" spans="1:10" x14ac:dyDescent="0.2">
      <c r="A108" s="9" t="s">
        <v>97</v>
      </c>
      <c r="B108" s="6">
        <v>1400</v>
      </c>
      <c r="C108" s="6">
        <v>44.75</v>
      </c>
      <c r="D108" s="17">
        <v>36.914449999999995</v>
      </c>
      <c r="E108" s="16" t="s">
        <v>96</v>
      </c>
      <c r="F108" s="5">
        <v>3.6950688550000002</v>
      </c>
      <c r="G108" s="9"/>
      <c r="H108" s="2" t="s">
        <v>107</v>
      </c>
      <c r="I108" s="2">
        <v>15.270503709836056</v>
      </c>
      <c r="J108" s="2">
        <f t="shared" si="3"/>
        <v>1.563751128618029</v>
      </c>
    </row>
    <row r="109" spans="1:10" x14ac:dyDescent="0.2">
      <c r="A109" s="9" t="s">
        <v>97</v>
      </c>
      <c r="B109" s="6">
        <v>1400</v>
      </c>
      <c r="C109" s="6">
        <v>242.75</v>
      </c>
      <c r="D109" s="17">
        <v>215.33445000000003</v>
      </c>
      <c r="E109" s="16" t="s">
        <v>96</v>
      </c>
      <c r="F109" s="5">
        <v>3.5317773099999998</v>
      </c>
      <c r="G109" s="9"/>
      <c r="H109" s="2" t="s">
        <v>107</v>
      </c>
      <c r="I109" s="2">
        <v>15.285847661774262</v>
      </c>
      <c r="J109" s="2">
        <f t="shared" si="3"/>
        <v>1.5704871235189017</v>
      </c>
    </row>
    <row r="110" spans="1:10" x14ac:dyDescent="0.2">
      <c r="A110" s="9" t="s">
        <v>94</v>
      </c>
      <c r="B110" s="6">
        <v>700</v>
      </c>
      <c r="C110" s="6">
        <v>262</v>
      </c>
      <c r="D110" s="17">
        <v>308.17500000000001</v>
      </c>
      <c r="E110" s="16" t="s">
        <v>92</v>
      </c>
      <c r="F110" s="5">
        <v>2.954143642</v>
      </c>
      <c r="G110" s="9"/>
      <c r="H110" s="2" t="s">
        <v>107</v>
      </c>
      <c r="I110" s="2">
        <v>16.325447107734295</v>
      </c>
      <c r="J110" s="2">
        <f t="shared" si="3"/>
        <v>2.0268712802953557</v>
      </c>
    </row>
    <row r="111" spans="1:10" x14ac:dyDescent="0.2">
      <c r="A111" s="9" t="s">
        <v>94</v>
      </c>
      <c r="B111" s="6">
        <v>700</v>
      </c>
      <c r="C111" s="6">
        <v>255</v>
      </c>
      <c r="D111" s="17">
        <v>303.11750000000001</v>
      </c>
      <c r="E111" s="16" t="s">
        <v>92</v>
      </c>
      <c r="F111" s="5">
        <v>3.2073996829999998</v>
      </c>
      <c r="G111" s="9"/>
      <c r="H111" s="2" t="s">
        <v>107</v>
      </c>
      <c r="I111" s="2">
        <v>16.549755030172921</v>
      </c>
      <c r="J111" s="2">
        <f t="shared" si="3"/>
        <v>2.1253424582459131</v>
      </c>
    </row>
    <row r="112" spans="1:10" x14ac:dyDescent="0.2">
      <c r="A112" s="9" t="s">
        <v>89</v>
      </c>
      <c r="B112" s="6">
        <v>2217</v>
      </c>
      <c r="C112">
        <v>30.5</v>
      </c>
      <c r="D112" s="17">
        <v>42.523000000000003</v>
      </c>
      <c r="E112" s="16" t="s">
        <v>87</v>
      </c>
      <c r="F112" s="5">
        <v>3.4179999999999997</v>
      </c>
      <c r="H112" s="2" t="s">
        <v>106</v>
      </c>
      <c r="I112" s="2">
        <v>16.711302573436178</v>
      </c>
      <c r="J112" s="2">
        <f t="shared" si="3"/>
        <v>2.1962618297384831</v>
      </c>
    </row>
    <row r="113" spans="1:10" x14ac:dyDescent="0.2">
      <c r="A113" s="9" t="s">
        <v>89</v>
      </c>
      <c r="B113" s="6">
        <v>2217</v>
      </c>
      <c r="C113">
        <v>29.5</v>
      </c>
      <c r="D113" s="17">
        <v>42.109000000000002</v>
      </c>
      <c r="E113" s="16" t="s">
        <v>87</v>
      </c>
      <c r="F113" s="5">
        <v>3.4319999999999999</v>
      </c>
      <c r="H113" s="2" t="s">
        <v>106</v>
      </c>
      <c r="I113" s="2">
        <v>16.88668565531146</v>
      </c>
      <c r="J113" s="2">
        <f t="shared" si="3"/>
        <v>2.2732550026817311</v>
      </c>
    </row>
    <row r="114" spans="1:10" x14ac:dyDescent="0.2">
      <c r="A114" s="9" t="s">
        <v>90</v>
      </c>
      <c r="B114" s="6">
        <v>1031</v>
      </c>
      <c r="C114">
        <v>35.5</v>
      </c>
      <c r="D114" s="17">
        <v>42.07</v>
      </c>
      <c r="E114" s="16" t="s">
        <v>87</v>
      </c>
      <c r="F114" s="5">
        <v>3.8649999999999998</v>
      </c>
      <c r="G114" s="5"/>
      <c r="H114" s="2" t="s">
        <v>106</v>
      </c>
      <c r="I114" s="2">
        <v>16.912093328389581</v>
      </c>
      <c r="J114" s="2">
        <f t="shared" si="3"/>
        <v>2.2844089711630264</v>
      </c>
    </row>
    <row r="115" spans="1:10" x14ac:dyDescent="0.2">
      <c r="A115" s="9" t="s">
        <v>89</v>
      </c>
      <c r="B115" s="6">
        <v>2217</v>
      </c>
      <c r="C115">
        <v>31.5</v>
      </c>
      <c r="D115" s="17">
        <v>42.856000000000002</v>
      </c>
      <c r="E115" s="16" t="s">
        <v>87</v>
      </c>
      <c r="F115" s="5">
        <v>3.5709999999999997</v>
      </c>
      <c r="H115" s="2" t="s">
        <v>106</v>
      </c>
      <c r="I115" s="2">
        <v>16.936321345227817</v>
      </c>
      <c r="J115" s="2">
        <f t="shared" si="3"/>
        <v>2.2950450705550125</v>
      </c>
    </row>
    <row r="116" spans="1:10" x14ac:dyDescent="0.2">
      <c r="A116" s="9" t="s">
        <v>97</v>
      </c>
      <c r="B116" s="6">
        <v>1400</v>
      </c>
      <c r="C116" s="6">
        <v>178.75</v>
      </c>
      <c r="D116" s="17">
        <v>134.45125000000002</v>
      </c>
      <c r="E116" s="16" t="s">
        <v>92</v>
      </c>
      <c r="F116" s="5">
        <v>3.237489032</v>
      </c>
      <c r="G116" s="9"/>
      <c r="H116" s="2" t="s">
        <v>107</v>
      </c>
      <c r="I116" s="2">
        <v>17.482013628726843</v>
      </c>
      <c r="J116" s="2">
        <f t="shared" si="3"/>
        <v>2.5346039830110847</v>
      </c>
    </row>
    <row r="117" spans="1:10" x14ac:dyDescent="0.2">
      <c r="A117" s="9" t="s">
        <v>97</v>
      </c>
      <c r="B117" s="6">
        <v>1400</v>
      </c>
      <c r="C117" s="6">
        <v>328.75</v>
      </c>
      <c r="D117" s="17">
        <v>307.68937499999998</v>
      </c>
      <c r="E117" s="16" t="s">
        <v>96</v>
      </c>
      <c r="F117" s="5">
        <v>3.5646966839999998</v>
      </c>
      <c r="G117" s="9"/>
      <c r="H117" s="2" t="s">
        <v>107</v>
      </c>
      <c r="I117" s="2">
        <v>17.853479426893688</v>
      </c>
      <c r="J117" s="2">
        <f t="shared" si="3"/>
        <v>2.6976774684063294</v>
      </c>
    </row>
    <row r="118" spans="1:10" x14ac:dyDescent="0.2">
      <c r="A118" s="9" t="s">
        <v>98</v>
      </c>
      <c r="B118" s="6">
        <v>1470</v>
      </c>
      <c r="C118" s="6">
        <v>97.5</v>
      </c>
      <c r="D118" s="17">
        <v>108.49724999999999</v>
      </c>
      <c r="E118" s="16" t="s">
        <v>96</v>
      </c>
      <c r="F118" s="5">
        <v>3.3988570879999997</v>
      </c>
      <c r="G118" s="9"/>
      <c r="H118" s="2" t="s">
        <v>107</v>
      </c>
      <c r="I118" s="2">
        <v>17.87</v>
      </c>
      <c r="J118" s="2">
        <f t="shared" si="3"/>
        <v>2.7049300000000009</v>
      </c>
    </row>
    <row r="119" spans="1:10" x14ac:dyDescent="0.2">
      <c r="A119" s="9" t="s">
        <v>89</v>
      </c>
      <c r="B119" s="6">
        <v>2217</v>
      </c>
      <c r="C119">
        <v>36.5</v>
      </c>
      <c r="D119" s="17">
        <v>44.517000000000003</v>
      </c>
      <c r="E119" s="16" t="s">
        <v>87</v>
      </c>
      <c r="F119" s="5">
        <v>3.6080000000000001</v>
      </c>
      <c r="H119" s="2" t="s">
        <v>106</v>
      </c>
      <c r="I119" s="2">
        <v>18.417524156034688</v>
      </c>
      <c r="J119" s="2">
        <f t="shared" si="3"/>
        <v>2.9452931044992274</v>
      </c>
    </row>
    <row r="120" spans="1:10" x14ac:dyDescent="0.2">
      <c r="A120" s="9" t="s">
        <v>89</v>
      </c>
      <c r="B120" s="6">
        <v>2217</v>
      </c>
      <c r="C120">
        <v>25.5</v>
      </c>
      <c r="D120" s="17">
        <v>40.125</v>
      </c>
      <c r="E120" s="16" t="s">
        <v>87</v>
      </c>
      <c r="F120" s="5">
        <v>3.46</v>
      </c>
      <c r="H120" s="2" t="s">
        <v>106</v>
      </c>
      <c r="I120" s="2">
        <v>18.434356802573305</v>
      </c>
      <c r="J120" s="2">
        <f t="shared" si="3"/>
        <v>2.9526826363296808</v>
      </c>
    </row>
    <row r="121" spans="1:10" x14ac:dyDescent="0.2">
      <c r="A121" s="9" t="s">
        <v>94</v>
      </c>
      <c r="B121" s="6">
        <v>700</v>
      </c>
      <c r="C121" s="6">
        <v>218</v>
      </c>
      <c r="D121" s="17">
        <v>232.38239999999999</v>
      </c>
      <c r="E121" s="16" t="s">
        <v>92</v>
      </c>
      <c r="F121" s="5">
        <v>3.3820793359999999</v>
      </c>
      <c r="G121" s="9"/>
      <c r="H121" s="2" t="s">
        <v>107</v>
      </c>
      <c r="I121" s="2">
        <v>18.52280066126972</v>
      </c>
      <c r="J121" s="2">
        <f t="shared" si="3"/>
        <v>2.9915094902974078</v>
      </c>
    </row>
    <row r="122" spans="1:10" x14ac:dyDescent="0.2">
      <c r="A122" s="9" t="s">
        <v>89</v>
      </c>
      <c r="B122" s="6">
        <v>2217</v>
      </c>
      <c r="C122">
        <v>32.5</v>
      </c>
      <c r="D122" s="17">
        <v>43.188000000000002</v>
      </c>
      <c r="E122" s="16" t="s">
        <v>87</v>
      </c>
      <c r="F122" s="5">
        <v>3.4319999999999999</v>
      </c>
      <c r="H122" s="2" t="s">
        <v>106</v>
      </c>
      <c r="I122" s="2">
        <v>18.711722252641913</v>
      </c>
      <c r="J122" s="2">
        <f t="shared" si="3"/>
        <v>3.0744460689097997</v>
      </c>
    </row>
    <row r="123" spans="1:10" x14ac:dyDescent="0.2">
      <c r="A123" s="9" t="s">
        <v>89</v>
      </c>
      <c r="B123" s="6">
        <v>2217</v>
      </c>
      <c r="C123">
        <v>35.5</v>
      </c>
      <c r="D123" s="17">
        <v>44.185000000000002</v>
      </c>
      <c r="E123" s="16" t="s">
        <v>87</v>
      </c>
      <c r="F123" s="5">
        <v>4.2600000000000007</v>
      </c>
      <c r="H123" s="2" t="s">
        <v>106</v>
      </c>
      <c r="I123" s="2">
        <v>18.750808835647678</v>
      </c>
      <c r="J123" s="2">
        <f t="shared" si="3"/>
        <v>3.091605078849331</v>
      </c>
    </row>
    <row r="124" spans="1:10" x14ac:dyDescent="0.2">
      <c r="A124" s="9" t="s">
        <v>89</v>
      </c>
      <c r="B124" s="6">
        <v>2217</v>
      </c>
      <c r="C124">
        <v>34.5</v>
      </c>
      <c r="D124" s="17">
        <v>43.853000000000002</v>
      </c>
      <c r="E124" s="16" t="s">
        <v>87</v>
      </c>
      <c r="F124" s="5">
        <v>3.5259999999999998</v>
      </c>
      <c r="H124" s="2" t="s">
        <v>106</v>
      </c>
      <c r="I124" s="2">
        <v>18.753687698934318</v>
      </c>
      <c r="J124" s="2">
        <f t="shared" si="3"/>
        <v>3.0928688998321663</v>
      </c>
    </row>
    <row r="125" spans="1:10" x14ac:dyDescent="0.2">
      <c r="A125" s="9" t="s">
        <v>97</v>
      </c>
      <c r="B125" s="6">
        <v>1400</v>
      </c>
      <c r="C125" s="6">
        <v>329.25</v>
      </c>
      <c r="D125" s="17">
        <v>307.88362499999999</v>
      </c>
      <c r="E125" s="16" t="s">
        <v>96</v>
      </c>
      <c r="F125" s="5">
        <v>3.5162812479999999</v>
      </c>
      <c r="G125" s="9"/>
      <c r="H125" s="2" t="s">
        <v>107</v>
      </c>
      <c r="I125" s="2">
        <v>19.100269262933697</v>
      </c>
      <c r="J125" s="2">
        <f t="shared" si="3"/>
        <v>3.2450182064278925</v>
      </c>
    </row>
    <row r="126" spans="1:10" x14ac:dyDescent="0.2">
      <c r="A126" s="9" t="s">
        <v>94</v>
      </c>
      <c r="B126" s="6">
        <v>700</v>
      </c>
      <c r="C126" s="6">
        <v>144</v>
      </c>
      <c r="D126" s="17">
        <v>113.8942</v>
      </c>
      <c r="E126" s="16" t="s">
        <v>92</v>
      </c>
      <c r="F126" s="5">
        <v>3.4771443729999998</v>
      </c>
      <c r="G126" s="9"/>
      <c r="H126" s="2" t="s">
        <v>107</v>
      </c>
      <c r="I126" s="2">
        <v>19.120532049637401</v>
      </c>
      <c r="J126" s="2">
        <f t="shared" si="3"/>
        <v>3.2539135697908188</v>
      </c>
    </row>
    <row r="127" spans="1:10" x14ac:dyDescent="0.2">
      <c r="A127" s="9" t="s">
        <v>89</v>
      </c>
      <c r="B127" s="6">
        <v>2217</v>
      </c>
      <c r="C127">
        <v>33.5</v>
      </c>
      <c r="D127" s="17">
        <v>43.521000000000001</v>
      </c>
      <c r="E127" s="16" t="s">
        <v>87</v>
      </c>
      <c r="F127" s="5">
        <v>3.5859999999999999</v>
      </c>
      <c r="H127" s="2" t="s">
        <v>106</v>
      </c>
      <c r="I127" s="2">
        <v>19.12816624203262</v>
      </c>
      <c r="J127" s="2">
        <f t="shared" si="3"/>
        <v>3.2572649802523204</v>
      </c>
    </row>
    <row r="128" spans="1:10" x14ac:dyDescent="0.2">
      <c r="A128" s="9" t="s">
        <v>93</v>
      </c>
      <c r="B128" s="6">
        <v>1470</v>
      </c>
      <c r="C128" s="6">
        <v>126</v>
      </c>
      <c r="D128" s="17">
        <v>104.48700000000001</v>
      </c>
      <c r="E128" s="16" t="s">
        <v>92</v>
      </c>
      <c r="F128" s="5">
        <v>4.0489169697862923</v>
      </c>
      <c r="G128" s="9"/>
      <c r="H128" s="2" t="s">
        <v>107</v>
      </c>
      <c r="I128" s="2">
        <v>21.2</v>
      </c>
      <c r="J128" s="2">
        <f t="shared" si="3"/>
        <v>4.1667999999999994</v>
      </c>
    </row>
    <row r="129" spans="1:10" x14ac:dyDescent="0.2">
      <c r="A129" s="9"/>
      <c r="B129" s="6"/>
      <c r="D129" s="17"/>
      <c r="E129" s="16"/>
      <c r="F129" s="5"/>
      <c r="G129" s="5"/>
      <c r="H129" s="5"/>
      <c r="I129" s="5"/>
      <c r="J129" s="5"/>
    </row>
    <row r="130" spans="1:10" x14ac:dyDescent="0.2">
      <c r="A130" s="9"/>
      <c r="B130" s="6"/>
      <c r="D130" s="17"/>
      <c r="E130" s="16"/>
      <c r="F130" s="5"/>
      <c r="H130" s="5"/>
      <c r="I130" s="5"/>
      <c r="J130" s="5"/>
    </row>
    <row r="131" spans="1:10" x14ac:dyDescent="0.2">
      <c r="A131" s="9"/>
      <c r="B131" s="6"/>
      <c r="D131" s="17"/>
      <c r="E131" s="16"/>
      <c r="F131" s="5"/>
    </row>
    <row r="132" spans="1:10" x14ac:dyDescent="0.2">
      <c r="A132" s="9"/>
      <c r="B132" s="6"/>
      <c r="D132" s="17"/>
      <c r="E132" s="16"/>
      <c r="F132" s="5"/>
      <c r="G132" s="5"/>
      <c r="H132" s="5"/>
      <c r="I132" s="5"/>
      <c r="J132" s="5"/>
    </row>
    <row r="133" spans="1:10" x14ac:dyDescent="0.2">
      <c r="A133" s="9"/>
      <c r="B133" s="6"/>
      <c r="C133" s="6"/>
      <c r="D133" s="18"/>
      <c r="E133" s="16"/>
      <c r="F133" s="5"/>
      <c r="G133" s="9"/>
    </row>
    <row r="134" spans="1:10" x14ac:dyDescent="0.2">
      <c r="A134" s="9"/>
      <c r="B134" s="6"/>
      <c r="D134" s="17"/>
      <c r="E134" s="16"/>
      <c r="F134" s="5"/>
      <c r="H134" s="5"/>
      <c r="I134" s="5"/>
      <c r="J134" s="5"/>
    </row>
    <row r="135" spans="1:10" x14ac:dyDescent="0.2">
      <c r="A135" s="9"/>
      <c r="B135" s="6"/>
      <c r="D135" s="17"/>
      <c r="E135" s="16"/>
      <c r="F135" s="5"/>
      <c r="G135" s="5"/>
      <c r="H135" s="5"/>
      <c r="I135" s="5"/>
      <c r="J135" s="5"/>
    </row>
    <row r="136" spans="1:10" x14ac:dyDescent="0.2">
      <c r="A136" s="9"/>
      <c r="B136" s="6"/>
      <c r="D136" s="17"/>
      <c r="E136" s="16"/>
      <c r="F136" s="5"/>
      <c r="H136" s="5"/>
      <c r="I136" s="5"/>
      <c r="J136" s="5"/>
    </row>
    <row r="137" spans="1:10" x14ac:dyDescent="0.2">
      <c r="A137" s="9"/>
      <c r="B137" s="6"/>
      <c r="C137" s="6"/>
      <c r="D137" s="17"/>
      <c r="E137" s="16"/>
      <c r="F137" s="5"/>
      <c r="G137" s="9"/>
    </row>
    <row r="138" spans="1:10" x14ac:dyDescent="0.2">
      <c r="A138" s="9"/>
      <c r="B138" s="6"/>
      <c r="D138" s="17"/>
      <c r="E138" s="16"/>
      <c r="F138" s="5"/>
    </row>
    <row r="139" spans="1:10" x14ac:dyDescent="0.2">
      <c r="A139" s="9"/>
      <c r="B139" s="6"/>
      <c r="D139" s="17"/>
      <c r="E139" s="16"/>
      <c r="F139" s="5"/>
      <c r="H139" s="5"/>
      <c r="I139" s="5"/>
      <c r="J139" s="5"/>
    </row>
    <row r="140" spans="1:10" x14ac:dyDescent="0.2">
      <c r="A140" s="9"/>
      <c r="B140" s="6"/>
      <c r="D140" s="17"/>
      <c r="E140" s="16"/>
      <c r="F140" s="5"/>
      <c r="G140" s="5"/>
      <c r="H140" s="5"/>
      <c r="I140" s="5"/>
      <c r="J140" s="5"/>
    </row>
    <row r="141" spans="1:10" x14ac:dyDescent="0.2">
      <c r="A141" s="9"/>
      <c r="B141" s="6"/>
      <c r="D141" s="17"/>
      <c r="E141" s="16"/>
      <c r="F141" s="5"/>
      <c r="H141" s="5"/>
      <c r="I141" s="5"/>
      <c r="J141" s="5"/>
    </row>
    <row r="142" spans="1:10" x14ac:dyDescent="0.2">
      <c r="A142" s="9"/>
      <c r="B142" s="6"/>
      <c r="C142" s="6"/>
      <c r="D142" s="17"/>
      <c r="E142" s="16"/>
      <c r="F142" s="5"/>
      <c r="G142" s="9"/>
    </row>
    <row r="143" spans="1:10" x14ac:dyDescent="0.2">
      <c r="A143" s="9"/>
      <c r="B143" s="6"/>
      <c r="D143" s="17"/>
      <c r="E143" s="16"/>
      <c r="F143" s="5"/>
    </row>
    <row r="144" spans="1:10" x14ac:dyDescent="0.2">
      <c r="A144" s="9"/>
      <c r="B144" s="6"/>
      <c r="D144" s="17"/>
      <c r="E144" s="16"/>
      <c r="F144" s="5"/>
      <c r="H144" s="5"/>
      <c r="I144" s="5"/>
      <c r="J144" s="5"/>
    </row>
    <row r="145" spans="1:10" x14ac:dyDescent="0.2">
      <c r="A145" s="9"/>
      <c r="B145" s="6"/>
      <c r="D145" s="17"/>
      <c r="E145" s="16"/>
      <c r="F145" s="5"/>
      <c r="G145" s="5"/>
      <c r="H145" s="5"/>
      <c r="I145" s="5"/>
      <c r="J145" s="5"/>
    </row>
    <row r="146" spans="1:10" x14ac:dyDescent="0.2">
      <c r="A146" s="9"/>
      <c r="B146" s="6"/>
      <c r="D146" s="17"/>
      <c r="E146" s="16"/>
      <c r="F146" s="5"/>
      <c r="H146" s="5"/>
      <c r="I146" s="5"/>
      <c r="J146" s="5"/>
    </row>
    <row r="147" spans="1:10" x14ac:dyDescent="0.2">
      <c r="A147" s="9"/>
      <c r="B147" s="6"/>
      <c r="D147" s="17"/>
      <c r="E147" s="16"/>
      <c r="F147" s="5"/>
    </row>
    <row r="148" spans="1:10" x14ac:dyDescent="0.2">
      <c r="A148" s="9"/>
      <c r="B148" s="6"/>
      <c r="D148" s="17"/>
      <c r="E148" s="16"/>
      <c r="F148" s="5"/>
      <c r="G148" s="5"/>
      <c r="H148" s="5"/>
      <c r="I148" s="5"/>
      <c r="J148" s="5"/>
    </row>
    <row r="149" spans="1:10" x14ac:dyDescent="0.2">
      <c r="A149" s="9"/>
      <c r="B149" s="6"/>
      <c r="C149" s="6"/>
      <c r="D149" s="17"/>
      <c r="E149" s="16"/>
      <c r="F149" s="5"/>
      <c r="G149" s="9"/>
    </row>
    <row r="150" spans="1:10" x14ac:dyDescent="0.2">
      <c r="A150" s="9"/>
      <c r="B150" s="6"/>
      <c r="D150" s="17"/>
      <c r="E150" s="16"/>
      <c r="F150" s="5"/>
      <c r="H150" s="5"/>
      <c r="I150" s="5"/>
      <c r="J150" s="5"/>
    </row>
    <row r="151" spans="1:10" x14ac:dyDescent="0.2">
      <c r="A151" s="9"/>
      <c r="B151" s="6"/>
      <c r="C151" s="6"/>
      <c r="D151" s="17"/>
      <c r="E151" s="16"/>
      <c r="F151" s="5"/>
      <c r="G151" s="9"/>
    </row>
    <row r="152" spans="1:10" x14ac:dyDescent="0.2">
      <c r="A152" s="9"/>
      <c r="B152" s="6"/>
      <c r="D152" s="17"/>
      <c r="E152" s="16"/>
      <c r="F152" s="5"/>
    </row>
    <row r="153" spans="1:10" x14ac:dyDescent="0.2">
      <c r="A153" s="9"/>
      <c r="B153" s="6"/>
      <c r="D153" s="17"/>
      <c r="E153" s="16"/>
      <c r="F153" s="5"/>
      <c r="G153" s="5"/>
      <c r="H153" s="5"/>
      <c r="I153" s="5"/>
      <c r="J153" s="5"/>
    </row>
    <row r="154" spans="1:10" x14ac:dyDescent="0.2">
      <c r="A154" s="9"/>
      <c r="B154" s="6"/>
      <c r="D154" s="17"/>
      <c r="E154" s="16"/>
      <c r="F154" s="5"/>
    </row>
    <row r="155" spans="1:10" x14ac:dyDescent="0.2">
      <c r="A155" s="9"/>
      <c r="B155" s="6"/>
      <c r="D155" s="17"/>
      <c r="E155" s="16"/>
      <c r="F155" s="5"/>
      <c r="G155" s="5"/>
      <c r="H155" s="5"/>
      <c r="I155" s="5"/>
      <c r="J155" s="5"/>
    </row>
    <row r="156" spans="1:10" x14ac:dyDescent="0.2">
      <c r="A156" s="9"/>
      <c r="B156" s="6"/>
      <c r="D156" s="17"/>
      <c r="E156" s="16"/>
      <c r="F156" s="5"/>
      <c r="H156" s="5"/>
      <c r="I156" s="5"/>
      <c r="J156" s="5"/>
    </row>
    <row r="157" spans="1:10" x14ac:dyDescent="0.2">
      <c r="A157" s="9"/>
      <c r="B157" s="6"/>
      <c r="D157" s="17"/>
      <c r="E157" s="16"/>
      <c r="F157" s="5"/>
      <c r="G157" s="5"/>
      <c r="H157" s="5"/>
      <c r="I157" s="5"/>
      <c r="J157" s="5"/>
    </row>
    <row r="158" spans="1:10" x14ac:dyDescent="0.2">
      <c r="A158" s="9"/>
      <c r="B158" s="6"/>
      <c r="D158" s="17"/>
      <c r="E158" s="16"/>
      <c r="F158" s="5"/>
      <c r="G158" s="5"/>
      <c r="H158" s="5"/>
      <c r="I158" s="5"/>
      <c r="J158" s="5"/>
    </row>
    <row r="159" spans="1:10" x14ac:dyDescent="0.2">
      <c r="A159" s="9"/>
      <c r="B159" s="6"/>
      <c r="D159" s="17"/>
      <c r="E159" s="16"/>
      <c r="F159" s="5"/>
      <c r="G159" s="5"/>
      <c r="H159" s="5"/>
      <c r="I159" s="5"/>
      <c r="J159" s="5"/>
    </row>
    <row r="160" spans="1:10" x14ac:dyDescent="0.2">
      <c r="A160" s="9"/>
      <c r="B160" s="6"/>
      <c r="D160" s="17"/>
      <c r="E160" s="16"/>
      <c r="F160" s="5"/>
    </row>
    <row r="161" spans="1:10" x14ac:dyDescent="0.2">
      <c r="A161" s="9"/>
      <c r="B161" s="6"/>
      <c r="D161" s="17"/>
      <c r="E161" s="16"/>
      <c r="F161" s="5"/>
      <c r="G161" s="5"/>
      <c r="H161" s="5"/>
      <c r="I161" s="5"/>
      <c r="J161" s="5"/>
    </row>
    <row r="162" spans="1:10" x14ac:dyDescent="0.2">
      <c r="A162" s="9"/>
      <c r="B162" s="6"/>
      <c r="D162" s="17"/>
      <c r="E162" s="16"/>
      <c r="F162" s="5"/>
    </row>
    <row r="163" spans="1:10" x14ac:dyDescent="0.2">
      <c r="A163" s="9"/>
      <c r="B163" s="6"/>
      <c r="D163" s="17"/>
      <c r="E163" s="16"/>
      <c r="F163" s="5"/>
      <c r="H163" s="5"/>
      <c r="I163" s="5"/>
      <c r="J163" s="5"/>
    </row>
    <row r="164" spans="1:10" x14ac:dyDescent="0.2">
      <c r="A164" s="9"/>
      <c r="B164" s="6"/>
      <c r="D164" s="17"/>
      <c r="E164" s="16"/>
      <c r="F164" s="5"/>
    </row>
    <row r="165" spans="1:10" x14ac:dyDescent="0.2">
      <c r="A165" s="9"/>
      <c r="B165" s="6"/>
      <c r="C165" s="6"/>
      <c r="D165" s="17"/>
      <c r="E165" s="16"/>
      <c r="F165" s="5"/>
      <c r="G165" s="9"/>
    </row>
    <row r="166" spans="1:10" x14ac:dyDescent="0.2">
      <c r="A166" s="9"/>
      <c r="B166" s="6"/>
      <c r="D166" s="17"/>
      <c r="E166" s="16"/>
      <c r="F166" s="5"/>
    </row>
    <row r="167" spans="1:10" x14ac:dyDescent="0.2">
      <c r="A167" s="9"/>
      <c r="B167" s="6"/>
      <c r="D167" s="17"/>
      <c r="E167" s="16"/>
      <c r="F167" s="5"/>
      <c r="H167" s="5"/>
      <c r="I167" s="5"/>
      <c r="J167" s="5"/>
    </row>
    <row r="168" spans="1:10" x14ac:dyDescent="0.2">
      <c r="A168" s="9"/>
      <c r="B168" s="6"/>
      <c r="D168" s="17"/>
      <c r="E168" s="16"/>
      <c r="F168" s="5"/>
      <c r="G168" s="5"/>
      <c r="H168" s="5"/>
      <c r="I168" s="5"/>
      <c r="J168" s="5"/>
    </row>
    <row r="169" spans="1:10" x14ac:dyDescent="0.2">
      <c r="A169" s="9"/>
      <c r="B169" s="6"/>
      <c r="D169" s="17"/>
      <c r="E169" s="16"/>
      <c r="F169" s="5"/>
    </row>
    <row r="170" spans="1:10" x14ac:dyDescent="0.2">
      <c r="A170" s="9"/>
      <c r="B170" s="6"/>
      <c r="D170" s="17"/>
      <c r="E170" s="16"/>
      <c r="F170" s="5"/>
      <c r="H170" s="5"/>
      <c r="I170" s="5"/>
      <c r="J170" s="5"/>
    </row>
    <row r="171" spans="1:10" x14ac:dyDescent="0.2">
      <c r="A171" s="9"/>
      <c r="B171" s="6"/>
      <c r="D171" s="17"/>
      <c r="E171" s="16"/>
      <c r="F171" s="5"/>
      <c r="G171" s="5"/>
      <c r="H171" s="5"/>
      <c r="I171" s="5"/>
      <c r="J171" s="5"/>
    </row>
    <row r="172" spans="1:10" x14ac:dyDescent="0.2">
      <c r="A172" s="9"/>
      <c r="B172" s="6"/>
      <c r="D172" s="17"/>
      <c r="E172" s="16"/>
      <c r="F172" s="5"/>
      <c r="H172" s="5"/>
      <c r="I172" s="5"/>
      <c r="J172" s="5"/>
    </row>
    <row r="173" spans="1:10" x14ac:dyDescent="0.2">
      <c r="A173" s="9"/>
      <c r="B173" s="6"/>
      <c r="D173" s="17"/>
      <c r="E173" s="16"/>
      <c r="F173" s="5"/>
      <c r="H173" s="5"/>
      <c r="I173" s="5"/>
      <c r="J173" s="5"/>
    </row>
    <row r="174" spans="1:10" x14ac:dyDescent="0.2">
      <c r="A174" s="9"/>
      <c r="B174" s="6"/>
      <c r="D174" s="17"/>
      <c r="E174" s="16"/>
      <c r="F174" s="5"/>
      <c r="G174" s="5"/>
      <c r="H174" s="5"/>
      <c r="I174" s="5"/>
      <c r="J174" s="5"/>
    </row>
    <row r="175" spans="1:10" x14ac:dyDescent="0.2">
      <c r="A175" s="9"/>
      <c r="B175" s="6"/>
      <c r="D175" s="17"/>
      <c r="E175" s="16"/>
      <c r="F175" s="5"/>
      <c r="G175" s="5"/>
      <c r="H175" s="5"/>
      <c r="I175" s="5"/>
      <c r="J175" s="5"/>
    </row>
    <row r="176" spans="1:10" x14ac:dyDescent="0.2">
      <c r="A176" s="9"/>
      <c r="B176" s="6"/>
      <c r="D176" s="17"/>
      <c r="E176" s="16"/>
      <c r="F176" s="5"/>
      <c r="H176" s="5"/>
      <c r="I176" s="5"/>
      <c r="J176" s="5"/>
    </row>
    <row r="177" spans="1:10" x14ac:dyDescent="0.2">
      <c r="A177" s="9"/>
      <c r="B177" s="6"/>
      <c r="D177" s="17"/>
      <c r="E177" s="16"/>
      <c r="F177" s="5"/>
      <c r="H177" s="5"/>
      <c r="I177" s="5"/>
      <c r="J177" s="5"/>
    </row>
    <row r="178" spans="1:10" x14ac:dyDescent="0.2">
      <c r="A178" s="9"/>
      <c r="B178" s="6"/>
      <c r="D178" s="17"/>
      <c r="E178" s="16"/>
      <c r="F178" s="5"/>
    </row>
    <row r="179" spans="1:10" x14ac:dyDescent="0.2">
      <c r="A179" s="9"/>
      <c r="B179" s="6"/>
      <c r="C179" s="6"/>
      <c r="D179" s="17"/>
      <c r="E179" s="16"/>
      <c r="F179" s="5"/>
      <c r="G179" s="9"/>
    </row>
    <row r="180" spans="1:10" x14ac:dyDescent="0.2">
      <c r="A180" s="9"/>
      <c r="B180" s="6"/>
      <c r="D180" s="17"/>
      <c r="E180" s="16"/>
      <c r="F180" s="5"/>
      <c r="H180" s="5"/>
      <c r="I180" s="5"/>
      <c r="J180" s="5"/>
    </row>
    <row r="181" spans="1:10" x14ac:dyDescent="0.2">
      <c r="A181" s="9"/>
      <c r="B181" s="6"/>
      <c r="D181" s="17"/>
      <c r="E181" s="16"/>
      <c r="F181" s="5"/>
      <c r="G181" s="5"/>
      <c r="H181" s="5"/>
      <c r="I181" s="5"/>
      <c r="J181" s="5"/>
    </row>
    <row r="182" spans="1:10" x14ac:dyDescent="0.2">
      <c r="A182" s="9"/>
      <c r="B182" s="6"/>
      <c r="C182" s="6"/>
      <c r="D182" s="17"/>
      <c r="E182" s="16"/>
      <c r="F182" s="5"/>
      <c r="G182" s="9"/>
    </row>
    <row r="183" spans="1:10" x14ac:dyDescent="0.2">
      <c r="A183" s="9"/>
      <c r="B183" s="6"/>
      <c r="D183" s="17"/>
      <c r="E183" s="16"/>
      <c r="F183" s="5"/>
      <c r="H183" s="5"/>
      <c r="I183" s="5"/>
      <c r="J183" s="5"/>
    </row>
    <row r="184" spans="1:10" x14ac:dyDescent="0.2">
      <c r="A184" s="9"/>
      <c r="B184" s="6"/>
      <c r="C184" s="6"/>
      <c r="D184" s="17"/>
      <c r="E184" s="16"/>
      <c r="F184" s="5"/>
      <c r="G184" s="9"/>
    </row>
    <row r="185" spans="1:10" x14ac:dyDescent="0.2">
      <c r="A185" s="9"/>
      <c r="B185" s="6"/>
      <c r="D185" s="17"/>
      <c r="E185" s="16"/>
      <c r="F185" s="5"/>
      <c r="G185" s="5"/>
      <c r="H185" s="5"/>
      <c r="I185" s="5"/>
      <c r="J185" s="5"/>
    </row>
    <row r="186" spans="1:10" x14ac:dyDescent="0.2">
      <c r="A186" s="9"/>
      <c r="B186" s="6"/>
      <c r="D186" s="17"/>
      <c r="E186" s="16"/>
      <c r="F186" s="5"/>
      <c r="H186" s="5"/>
      <c r="I186" s="5"/>
      <c r="J186" s="5"/>
    </row>
    <row r="187" spans="1:10" x14ac:dyDescent="0.2">
      <c r="A187" s="9"/>
      <c r="B187" s="6"/>
      <c r="D187" s="17"/>
      <c r="E187" s="16"/>
      <c r="F187" s="5"/>
      <c r="H187" s="5"/>
      <c r="I187" s="5"/>
      <c r="J187" s="5"/>
    </row>
    <row r="188" spans="1:10" x14ac:dyDescent="0.2">
      <c r="A188" s="9"/>
      <c r="B188" s="6"/>
      <c r="C188" s="6"/>
      <c r="D188" s="17"/>
      <c r="E188" s="16"/>
      <c r="F188" s="5"/>
      <c r="G188" s="9"/>
    </row>
    <row r="189" spans="1:10" x14ac:dyDescent="0.2">
      <c r="A189" s="9"/>
      <c r="B189" s="6"/>
      <c r="D189" s="17"/>
      <c r="E189" s="16"/>
      <c r="F189" s="5"/>
      <c r="H189" s="5"/>
      <c r="I189" s="5"/>
      <c r="J189" s="5"/>
    </row>
    <row r="190" spans="1:10" x14ac:dyDescent="0.2">
      <c r="A190" s="9"/>
      <c r="B190" s="6"/>
      <c r="C190" s="6"/>
      <c r="D190" s="17"/>
      <c r="E190" s="16"/>
      <c r="F190" s="5"/>
      <c r="G190" s="9"/>
    </row>
    <row r="191" spans="1:10" x14ac:dyDescent="0.2">
      <c r="A191" s="9"/>
      <c r="B191" s="6"/>
      <c r="D191" s="17"/>
      <c r="E191" s="16"/>
      <c r="F191" s="5"/>
      <c r="H191" s="5"/>
      <c r="I191" s="5"/>
      <c r="J191" s="5"/>
    </row>
    <row r="192" spans="1:10" x14ac:dyDescent="0.2">
      <c r="A192" s="9"/>
      <c r="B192" s="6"/>
      <c r="C192" s="6"/>
      <c r="D192" s="17"/>
      <c r="E192" s="16"/>
      <c r="F192" s="5"/>
      <c r="G192" s="9"/>
    </row>
    <row r="193" spans="1:10" x14ac:dyDescent="0.2">
      <c r="A193" s="9"/>
      <c r="B193" s="6"/>
      <c r="C193" s="6"/>
      <c r="D193" s="17"/>
      <c r="E193" s="16"/>
      <c r="F193" s="5"/>
      <c r="G193" s="9"/>
    </row>
    <row r="194" spans="1:10" x14ac:dyDescent="0.2">
      <c r="A194" s="9"/>
      <c r="B194" s="6"/>
      <c r="D194" s="17"/>
      <c r="E194" s="16"/>
      <c r="F194" s="5"/>
      <c r="G194" s="5"/>
      <c r="H194" s="5"/>
      <c r="I194" s="5"/>
      <c r="J194" s="5"/>
    </row>
    <row r="195" spans="1:10" x14ac:dyDescent="0.2">
      <c r="A195" s="9"/>
      <c r="B195" s="6"/>
      <c r="C195" s="6"/>
      <c r="D195" s="17"/>
      <c r="E195" s="16"/>
      <c r="F195" s="5"/>
      <c r="G195" s="9"/>
    </row>
    <row r="196" spans="1:10" x14ac:dyDescent="0.2">
      <c r="A196" s="9"/>
      <c r="B196" s="6"/>
      <c r="D196" s="17"/>
      <c r="E196" s="16"/>
      <c r="F196" s="5"/>
      <c r="H196" s="5"/>
      <c r="I196" s="5"/>
      <c r="J196" s="5"/>
    </row>
    <row r="197" spans="1:10" x14ac:dyDescent="0.2">
      <c r="A197" s="9"/>
      <c r="B197" s="6"/>
      <c r="C197" s="6"/>
      <c r="D197" s="17"/>
      <c r="E197" s="16"/>
      <c r="F197" s="5"/>
      <c r="G197" s="9"/>
    </row>
    <row r="198" spans="1:10" x14ac:dyDescent="0.2">
      <c r="A198" s="9"/>
      <c r="B198" s="6"/>
      <c r="D198" s="17"/>
      <c r="E198" s="16"/>
      <c r="F198" s="5"/>
      <c r="G198" s="5"/>
      <c r="H198" s="5"/>
      <c r="I198" s="5"/>
      <c r="J198" s="5"/>
    </row>
    <row r="199" spans="1:10" x14ac:dyDescent="0.2">
      <c r="A199" s="9"/>
      <c r="B199" s="6"/>
      <c r="D199" s="17"/>
      <c r="E199" s="16"/>
      <c r="F199" s="5"/>
      <c r="G199" s="5"/>
      <c r="H199" s="5"/>
      <c r="I199" s="5"/>
      <c r="J199" s="5"/>
    </row>
    <row r="200" spans="1:10" x14ac:dyDescent="0.2">
      <c r="A200" s="9"/>
      <c r="B200" s="6"/>
      <c r="D200" s="17"/>
      <c r="E200" s="16"/>
      <c r="F200" s="5"/>
    </row>
    <row r="201" spans="1:10" x14ac:dyDescent="0.2">
      <c r="A201" s="9"/>
      <c r="B201" s="6"/>
      <c r="D201" s="17"/>
      <c r="E201" s="16"/>
      <c r="F201" s="5"/>
      <c r="G201" s="5"/>
      <c r="H201" s="5"/>
      <c r="I201" s="5"/>
      <c r="J201" s="5"/>
    </row>
    <row r="202" spans="1:10" x14ac:dyDescent="0.2">
      <c r="A202" s="9"/>
      <c r="B202" s="6"/>
      <c r="D202" s="17"/>
      <c r="E202" s="16"/>
      <c r="F202" s="5"/>
      <c r="G202" s="5"/>
      <c r="H202" s="5"/>
      <c r="I202" s="5"/>
      <c r="J202" s="5"/>
    </row>
    <row r="203" spans="1:10" x14ac:dyDescent="0.2">
      <c r="A203" s="9"/>
      <c r="B203" s="6"/>
      <c r="C203" s="6"/>
      <c r="D203" s="17"/>
      <c r="E203" s="16"/>
      <c r="F203" s="5"/>
      <c r="G203" s="9"/>
    </row>
    <row r="204" spans="1:10" x14ac:dyDescent="0.2">
      <c r="A204" s="9"/>
      <c r="B204" s="6"/>
      <c r="D204" s="17"/>
      <c r="E204" s="16"/>
      <c r="F204" s="5"/>
    </row>
    <row r="205" spans="1:10" x14ac:dyDescent="0.2">
      <c r="A205" s="9"/>
      <c r="B205" s="6"/>
      <c r="D205" s="17"/>
      <c r="E205" s="16"/>
      <c r="F205" s="5"/>
      <c r="G205" s="5"/>
      <c r="H205" s="5"/>
      <c r="I205" s="5"/>
      <c r="J205" s="5"/>
    </row>
    <row r="206" spans="1:10" x14ac:dyDescent="0.2">
      <c r="A206" s="9"/>
      <c r="B206" s="6"/>
      <c r="D206" s="17"/>
      <c r="E206" s="16"/>
      <c r="F206" s="5"/>
      <c r="G206" s="5"/>
      <c r="H206" s="5"/>
      <c r="I206" s="5"/>
      <c r="J206" s="5"/>
    </row>
    <row r="207" spans="1:10" x14ac:dyDescent="0.2">
      <c r="A207" s="9"/>
      <c r="B207" s="6"/>
      <c r="D207" s="17"/>
      <c r="E207" s="16"/>
      <c r="F207" s="5"/>
      <c r="G207" s="5"/>
      <c r="H207" s="5"/>
      <c r="I207" s="5"/>
      <c r="J207" s="5"/>
    </row>
    <row r="208" spans="1:10" x14ac:dyDescent="0.2">
      <c r="A208" s="9"/>
      <c r="B208" s="6"/>
      <c r="C208" s="6"/>
      <c r="D208" s="17"/>
      <c r="E208" s="16"/>
      <c r="F208" s="5"/>
      <c r="G208" s="9"/>
    </row>
    <row r="209" spans="1:10" x14ac:dyDescent="0.2">
      <c r="A209" s="9"/>
      <c r="B209" s="6"/>
      <c r="D209" s="17"/>
      <c r="E209" s="16"/>
      <c r="F209" s="5"/>
      <c r="G209" s="5"/>
      <c r="H209" s="5"/>
      <c r="I209" s="5"/>
      <c r="J209" s="5"/>
    </row>
    <row r="210" spans="1:10" x14ac:dyDescent="0.2">
      <c r="A210" s="9"/>
      <c r="B210" s="6"/>
      <c r="D210" s="17"/>
      <c r="E210" s="16"/>
      <c r="F210" s="5"/>
      <c r="G210" s="5"/>
      <c r="H210" s="5"/>
      <c r="I210" s="5"/>
      <c r="J210" s="5"/>
    </row>
    <row r="211" spans="1:10" x14ac:dyDescent="0.2">
      <c r="A211" s="9"/>
      <c r="B211" s="6"/>
      <c r="D211" s="17"/>
      <c r="E211" s="16"/>
      <c r="F211" s="5"/>
      <c r="G211" s="5"/>
      <c r="H211" s="5"/>
      <c r="I211" s="5"/>
      <c r="J211" s="5"/>
    </row>
    <row r="212" spans="1:10" x14ac:dyDescent="0.2">
      <c r="A212" s="9"/>
      <c r="B212" s="6"/>
      <c r="D212" s="17"/>
      <c r="E212" s="16"/>
      <c r="F212" s="5"/>
      <c r="G212" s="5"/>
      <c r="H212" s="5"/>
      <c r="I212" s="5"/>
      <c r="J212" s="5"/>
    </row>
    <row r="213" spans="1:10" x14ac:dyDescent="0.2">
      <c r="A213" s="9"/>
      <c r="B213" s="6"/>
      <c r="D213" s="17"/>
      <c r="E213" s="16"/>
      <c r="F213" s="5"/>
      <c r="G213" s="5"/>
      <c r="H213" s="5"/>
      <c r="I213" s="5"/>
      <c r="J213" s="5"/>
    </row>
    <row r="214" spans="1:10" x14ac:dyDescent="0.2">
      <c r="A214" s="9"/>
      <c r="B214" s="6"/>
      <c r="D214" s="17"/>
      <c r="E214" s="16"/>
      <c r="F214" s="5"/>
      <c r="G214" s="5"/>
      <c r="H214" s="5"/>
      <c r="I214" s="5"/>
      <c r="J214" s="5"/>
    </row>
    <row r="215" spans="1:10" x14ac:dyDescent="0.2">
      <c r="A215" s="9"/>
      <c r="B215" s="6"/>
      <c r="D215" s="17"/>
      <c r="E215" s="16"/>
      <c r="F215" s="5"/>
      <c r="G215" s="5"/>
      <c r="H215" s="5"/>
      <c r="I215" s="5"/>
      <c r="J215" s="5"/>
    </row>
    <row r="216" spans="1:10" x14ac:dyDescent="0.2">
      <c r="A216" s="9"/>
      <c r="B216" s="6"/>
      <c r="D216" s="17"/>
      <c r="E216" s="16"/>
      <c r="F216" s="5"/>
      <c r="G216" s="5"/>
      <c r="H216" s="5"/>
      <c r="I216" s="5"/>
      <c r="J216" s="5"/>
    </row>
    <row r="217" spans="1:10" x14ac:dyDescent="0.2">
      <c r="A217" s="9"/>
      <c r="B217" s="6"/>
      <c r="D217" s="17"/>
      <c r="E217" s="16"/>
      <c r="F217" s="5"/>
      <c r="G217" s="5"/>
      <c r="H217" s="5"/>
      <c r="I217" s="5"/>
      <c r="J217" s="5"/>
    </row>
    <row r="218" spans="1:10" x14ac:dyDescent="0.2">
      <c r="A218" s="9"/>
      <c r="B218" s="6"/>
      <c r="C218" s="6"/>
      <c r="D218" s="17"/>
      <c r="E218" s="16"/>
      <c r="F218" s="5"/>
      <c r="G218" s="9"/>
    </row>
    <row r="219" spans="1:10" x14ac:dyDescent="0.2">
      <c r="A219" s="9"/>
      <c r="B219" s="6"/>
      <c r="C219" s="6"/>
      <c r="D219" s="17"/>
      <c r="E219" s="16"/>
      <c r="F219" s="5"/>
      <c r="G219" s="9"/>
    </row>
    <row r="220" spans="1:10" x14ac:dyDescent="0.2">
      <c r="A220" s="9"/>
      <c r="B220" s="6"/>
      <c r="C220" s="6"/>
      <c r="D220" s="17"/>
      <c r="E220" s="16"/>
      <c r="F220" s="5"/>
      <c r="G220" s="9"/>
    </row>
    <row r="221" spans="1:10" x14ac:dyDescent="0.2">
      <c r="A221" s="9"/>
      <c r="B221" s="6"/>
      <c r="C221" s="6"/>
      <c r="D221" s="17"/>
      <c r="E221" s="16"/>
      <c r="F221" s="5"/>
      <c r="G221" s="9"/>
    </row>
    <row r="222" spans="1:10" x14ac:dyDescent="0.2">
      <c r="A222" s="9"/>
      <c r="B222" s="6"/>
      <c r="C222" s="6"/>
      <c r="D222" s="17"/>
      <c r="E222" s="16"/>
      <c r="F222" s="5"/>
      <c r="G222" s="9"/>
    </row>
    <row r="223" spans="1:10" x14ac:dyDescent="0.2">
      <c r="A223" s="9"/>
      <c r="B223" s="6"/>
      <c r="C223" s="6"/>
      <c r="D223" s="17"/>
      <c r="E223" s="16"/>
      <c r="F223" s="5"/>
      <c r="G223" s="9"/>
    </row>
    <row r="224" spans="1:10" x14ac:dyDescent="0.2">
      <c r="A224" s="9"/>
      <c r="B224" s="6"/>
      <c r="C224" s="6"/>
      <c r="D224" s="17"/>
      <c r="E224" s="16"/>
      <c r="F224" s="5"/>
      <c r="G224" s="9"/>
    </row>
    <row r="225" spans="1:7" x14ac:dyDescent="0.2">
      <c r="A225" s="9"/>
      <c r="B225" s="6"/>
      <c r="C225" s="6"/>
      <c r="D225" s="17"/>
      <c r="E225" s="16"/>
      <c r="F225" s="5"/>
      <c r="G225" s="9"/>
    </row>
    <row r="226" spans="1:7" x14ac:dyDescent="0.2">
      <c r="A226" s="9"/>
      <c r="B226" s="6"/>
      <c r="C226" s="6"/>
      <c r="D226" s="17"/>
      <c r="E226" s="16"/>
      <c r="F226" s="5"/>
      <c r="G226" s="9"/>
    </row>
    <row r="227" spans="1:7" x14ac:dyDescent="0.2">
      <c r="A227" s="9"/>
      <c r="B227" s="6"/>
      <c r="C227" s="6"/>
      <c r="D227" s="17"/>
      <c r="E227" s="16"/>
      <c r="F227" s="5"/>
      <c r="G227" s="9"/>
    </row>
    <row r="228" spans="1:7" x14ac:dyDescent="0.2">
      <c r="A228" s="9"/>
      <c r="B228" s="6"/>
      <c r="C228" s="6"/>
      <c r="D228" s="17"/>
      <c r="E228" s="16"/>
      <c r="F228" s="5"/>
      <c r="G228" s="9"/>
    </row>
    <row r="229" spans="1:7" x14ac:dyDescent="0.2">
      <c r="A229" s="9"/>
      <c r="B229" s="6"/>
      <c r="C229" s="6"/>
      <c r="D229" s="17"/>
      <c r="E229" s="16"/>
      <c r="F229" s="5"/>
      <c r="G229" s="9"/>
    </row>
    <row r="230" spans="1:7" x14ac:dyDescent="0.2">
      <c r="A230" s="9"/>
      <c r="B230" s="6"/>
      <c r="C230" s="6"/>
      <c r="D230" s="17"/>
      <c r="E230" s="16"/>
      <c r="F230" s="5"/>
      <c r="G230" s="9"/>
    </row>
    <row r="231" spans="1:7" x14ac:dyDescent="0.2">
      <c r="A231" s="9"/>
      <c r="B231" s="6"/>
      <c r="C231" s="6"/>
      <c r="D231" s="17"/>
      <c r="E231" s="16"/>
      <c r="F231" s="5"/>
      <c r="G231" s="9"/>
    </row>
    <row r="232" spans="1:7" x14ac:dyDescent="0.2">
      <c r="A232" s="9"/>
      <c r="B232" s="6"/>
      <c r="C232" s="6"/>
      <c r="D232" s="17"/>
      <c r="E232" s="16"/>
      <c r="F232" s="5"/>
      <c r="G232" s="9"/>
    </row>
    <row r="233" spans="1:7" x14ac:dyDescent="0.2">
      <c r="A233" s="9"/>
      <c r="B233" s="6"/>
      <c r="C233" s="6"/>
      <c r="D233" s="17"/>
      <c r="E233" s="16"/>
      <c r="F233" s="5"/>
      <c r="G233" s="9"/>
    </row>
    <row r="234" spans="1:7" x14ac:dyDescent="0.2">
      <c r="A234" s="9"/>
      <c r="B234" s="6"/>
      <c r="C234" s="6"/>
      <c r="D234" s="17"/>
      <c r="E234" s="16"/>
      <c r="F234" s="5"/>
      <c r="G234" s="9"/>
    </row>
    <row r="235" spans="1:7" x14ac:dyDescent="0.2">
      <c r="A235" s="9"/>
      <c r="B235" s="6"/>
      <c r="C235" s="6"/>
      <c r="D235" s="17"/>
      <c r="E235" s="16"/>
      <c r="F235" s="5"/>
      <c r="G235" s="9"/>
    </row>
    <row r="236" spans="1:7" x14ac:dyDescent="0.2">
      <c r="A236" s="9"/>
      <c r="B236" s="6"/>
      <c r="C236" s="6"/>
      <c r="D236" s="17"/>
      <c r="E236" s="16"/>
      <c r="F236" s="5"/>
      <c r="G236" s="9"/>
    </row>
    <row r="237" spans="1:7" x14ac:dyDescent="0.2">
      <c r="A237" s="9"/>
      <c r="B237" s="6"/>
      <c r="C237" s="6"/>
      <c r="D237" s="17"/>
      <c r="E237" s="16"/>
      <c r="F237" s="5"/>
      <c r="G237" s="9"/>
    </row>
    <row r="238" spans="1:7" x14ac:dyDescent="0.2">
      <c r="A238" s="9"/>
      <c r="B238" s="6"/>
      <c r="C238" s="6"/>
      <c r="D238" s="17"/>
      <c r="E238" s="16"/>
      <c r="F238" s="5"/>
      <c r="G238" s="9"/>
    </row>
    <row r="239" spans="1:7" x14ac:dyDescent="0.2">
      <c r="A239" s="9"/>
      <c r="B239" s="6"/>
      <c r="C239" s="6"/>
      <c r="D239" s="17"/>
      <c r="E239" s="16"/>
      <c r="F239" s="5"/>
      <c r="G239" s="9"/>
    </row>
    <row r="240" spans="1:7" x14ac:dyDescent="0.2">
      <c r="A240" s="9"/>
      <c r="B240" s="6"/>
      <c r="C240" s="6"/>
      <c r="D240" s="17"/>
      <c r="E240" s="16"/>
      <c r="F240" s="5"/>
      <c r="G240" s="9"/>
    </row>
    <row r="241" spans="1:7" x14ac:dyDescent="0.2">
      <c r="A241" s="9"/>
      <c r="B241" s="6"/>
      <c r="C241" s="6"/>
      <c r="D241" s="17"/>
      <c r="E241" s="16"/>
      <c r="F241" s="5"/>
      <c r="G241" s="9"/>
    </row>
    <row r="242" spans="1:7" x14ac:dyDescent="0.2">
      <c r="A242" s="9"/>
      <c r="B242" s="6"/>
      <c r="C242" s="6"/>
      <c r="D242" s="17"/>
      <c r="E242" s="16"/>
      <c r="F242" s="5"/>
      <c r="G242" s="9"/>
    </row>
    <row r="243" spans="1:7" x14ac:dyDescent="0.2">
      <c r="A243" s="9"/>
      <c r="B243" s="6"/>
      <c r="C243" s="6"/>
      <c r="D243" s="17"/>
      <c r="E243" s="16"/>
      <c r="F243" s="5"/>
      <c r="G243" s="9"/>
    </row>
    <row r="244" spans="1:7" x14ac:dyDescent="0.2">
      <c r="A244" s="9"/>
      <c r="B244" s="6"/>
      <c r="C244" s="6"/>
      <c r="D244" s="17"/>
      <c r="E244" s="16"/>
      <c r="F244" s="5"/>
      <c r="G244" s="9"/>
    </row>
    <row r="245" spans="1:7" x14ac:dyDescent="0.2">
      <c r="A245" s="9"/>
      <c r="B245" s="6"/>
      <c r="C245" s="6"/>
      <c r="D245" s="17"/>
      <c r="E245" s="16"/>
      <c r="F245" s="5"/>
      <c r="G245" s="9"/>
    </row>
    <row r="246" spans="1:7" x14ac:dyDescent="0.2">
      <c r="A246" s="9"/>
      <c r="B246" s="6"/>
      <c r="C246" s="6"/>
      <c r="D246" s="17"/>
      <c r="E246" s="16"/>
      <c r="F246" s="5"/>
      <c r="G246" s="9"/>
    </row>
    <row r="247" spans="1:7" x14ac:dyDescent="0.2">
      <c r="A247" s="9"/>
      <c r="B247" s="6"/>
      <c r="C247" s="6"/>
      <c r="D247" s="17"/>
      <c r="E247" s="16"/>
      <c r="F247" s="5"/>
      <c r="G247" s="9"/>
    </row>
    <row r="248" spans="1:7" x14ac:dyDescent="0.2">
      <c r="A248" s="9"/>
      <c r="B248" s="6"/>
      <c r="C248" s="6"/>
      <c r="D248" s="17"/>
      <c r="E248" s="16"/>
      <c r="F248" s="5"/>
      <c r="G248" s="9"/>
    </row>
    <row r="249" spans="1:7" x14ac:dyDescent="0.2">
      <c r="A249" s="9"/>
      <c r="B249" s="6"/>
      <c r="C249" s="6"/>
      <c r="D249" s="17"/>
      <c r="E249" s="16"/>
      <c r="F249" s="5"/>
      <c r="G249" s="9"/>
    </row>
    <row r="250" spans="1:7" x14ac:dyDescent="0.2">
      <c r="A250" s="9"/>
      <c r="B250" s="6"/>
      <c r="C250" s="6"/>
      <c r="D250" s="17"/>
      <c r="E250" s="16"/>
      <c r="F250" s="5"/>
      <c r="G250" s="9"/>
    </row>
    <row r="251" spans="1:7" x14ac:dyDescent="0.2">
      <c r="A251" s="9"/>
      <c r="B251" s="6"/>
      <c r="C251" s="6"/>
      <c r="D251" s="17"/>
      <c r="E251" s="16"/>
      <c r="F251" s="5"/>
      <c r="G251" s="9"/>
    </row>
    <row r="252" spans="1:7" x14ac:dyDescent="0.2">
      <c r="A252" s="9"/>
      <c r="B252" s="6"/>
      <c r="C252" s="6"/>
      <c r="D252" s="17"/>
      <c r="E252" s="16"/>
      <c r="F252" s="5"/>
      <c r="G252" s="9"/>
    </row>
    <row r="253" spans="1:7" x14ac:dyDescent="0.2">
      <c r="A253" s="9"/>
      <c r="B253" s="6"/>
      <c r="C253" s="6"/>
      <c r="D253" s="17"/>
      <c r="E253" s="16"/>
      <c r="F253" s="5"/>
      <c r="G253" s="9"/>
    </row>
    <row r="254" spans="1:7" x14ac:dyDescent="0.2">
      <c r="A254" s="9"/>
      <c r="B254" s="6"/>
      <c r="C254" s="6"/>
      <c r="D254" s="17"/>
      <c r="E254" s="16"/>
      <c r="F254" s="5"/>
      <c r="G254" s="9"/>
    </row>
    <row r="255" spans="1:7" x14ac:dyDescent="0.2">
      <c r="A255" s="9"/>
      <c r="B255" s="6"/>
      <c r="C255" s="6"/>
      <c r="D255" s="17"/>
      <c r="E255" s="16"/>
      <c r="F255" s="5"/>
      <c r="G255" s="9"/>
    </row>
    <row r="256" spans="1:7" x14ac:dyDescent="0.2">
      <c r="A256" s="9"/>
      <c r="B256" s="6"/>
      <c r="C256" s="6"/>
      <c r="D256" s="17"/>
      <c r="E256" s="16"/>
      <c r="F256" s="5"/>
      <c r="G256" s="9"/>
    </row>
    <row r="257" spans="1:7" x14ac:dyDescent="0.2">
      <c r="A257" s="9"/>
      <c r="B257" s="6"/>
      <c r="C257" s="6"/>
      <c r="D257" s="17"/>
      <c r="E257" s="16"/>
      <c r="F257" s="5"/>
      <c r="G257" s="9"/>
    </row>
    <row r="258" spans="1:7" x14ac:dyDescent="0.2">
      <c r="A258" s="9"/>
      <c r="B258" s="6"/>
      <c r="C258" s="6"/>
      <c r="D258" s="17"/>
      <c r="E258" s="16"/>
      <c r="F258" s="5"/>
      <c r="G258" s="9"/>
    </row>
    <row r="259" spans="1:7" x14ac:dyDescent="0.2">
      <c r="A259" s="9"/>
      <c r="B259" s="6"/>
      <c r="C259" s="6"/>
      <c r="D259" s="17"/>
      <c r="E259" s="16"/>
      <c r="F259" s="5"/>
      <c r="G259" s="9"/>
    </row>
    <row r="260" spans="1:7" x14ac:dyDescent="0.2">
      <c r="A260" s="9"/>
      <c r="B260" s="6"/>
      <c r="C260" s="6"/>
      <c r="D260" s="17"/>
      <c r="E260" s="16"/>
      <c r="F260" s="5"/>
      <c r="G260" s="9"/>
    </row>
    <row r="261" spans="1:7" x14ac:dyDescent="0.2">
      <c r="A261" s="9"/>
      <c r="B261" s="6"/>
      <c r="C261" s="6"/>
      <c r="D261" s="17"/>
      <c r="E261" s="16"/>
      <c r="F261" s="5"/>
      <c r="G261" s="9"/>
    </row>
    <row r="262" spans="1:7" x14ac:dyDescent="0.2">
      <c r="A262" s="9"/>
      <c r="B262" s="6"/>
      <c r="C262" s="6"/>
      <c r="D262" s="17"/>
      <c r="E262" s="16"/>
      <c r="F262" s="5"/>
      <c r="G262" s="9"/>
    </row>
    <row r="263" spans="1:7" x14ac:dyDescent="0.2">
      <c r="A263" s="9"/>
      <c r="B263" s="6"/>
      <c r="C263" s="6"/>
      <c r="D263" s="17"/>
      <c r="E263" s="16"/>
      <c r="F263" s="5"/>
      <c r="G263" s="9"/>
    </row>
    <row r="264" spans="1:7" x14ac:dyDescent="0.2">
      <c r="A264" s="9"/>
      <c r="B264" s="6"/>
      <c r="C264" s="6"/>
      <c r="D264" s="17"/>
      <c r="E264" s="16"/>
      <c r="F264" s="5"/>
      <c r="G264" s="9"/>
    </row>
    <row r="265" spans="1:7" x14ac:dyDescent="0.2">
      <c r="A265" s="9"/>
      <c r="B265" s="6"/>
      <c r="C265" s="6"/>
      <c r="D265" s="17"/>
      <c r="E265" s="16"/>
      <c r="F265" s="5"/>
      <c r="G265" s="9"/>
    </row>
    <row r="266" spans="1:7" x14ac:dyDescent="0.2">
      <c r="A266" s="9"/>
      <c r="B266" s="6"/>
      <c r="C266" s="6"/>
      <c r="D266" s="17"/>
      <c r="E266" s="16"/>
      <c r="F266" s="5"/>
      <c r="G266" s="9"/>
    </row>
    <row r="267" spans="1:7" x14ac:dyDescent="0.2">
      <c r="A267" s="9"/>
      <c r="B267" s="6"/>
      <c r="C267" s="6"/>
      <c r="D267" s="17"/>
      <c r="E267" s="16"/>
      <c r="F267" s="5"/>
      <c r="G267" s="9"/>
    </row>
    <row r="268" spans="1:7" x14ac:dyDescent="0.2">
      <c r="A268" s="9"/>
      <c r="B268" s="6"/>
      <c r="C268" s="6"/>
      <c r="D268" s="17"/>
      <c r="E268" s="16"/>
      <c r="F268" s="5"/>
      <c r="G268" s="9"/>
    </row>
    <row r="269" spans="1:7" x14ac:dyDescent="0.2">
      <c r="A269" s="9"/>
      <c r="B269" s="6"/>
      <c r="C269" s="6"/>
      <c r="D269" s="17"/>
      <c r="E269" s="16"/>
      <c r="F269" s="5"/>
      <c r="G269" s="9"/>
    </row>
    <row r="270" spans="1:7" x14ac:dyDescent="0.2">
      <c r="A270" s="9"/>
      <c r="B270" s="6"/>
      <c r="C270" s="6"/>
      <c r="D270" s="17"/>
      <c r="E270" s="16"/>
      <c r="F270" s="5"/>
      <c r="G270" s="9"/>
    </row>
    <row r="271" spans="1:7" x14ac:dyDescent="0.2">
      <c r="A271" s="9"/>
      <c r="B271" s="6"/>
      <c r="C271" s="6"/>
      <c r="D271" s="17"/>
      <c r="E271" s="16"/>
      <c r="F271" s="5"/>
      <c r="G271" s="9"/>
    </row>
    <row r="272" spans="1:7" x14ac:dyDescent="0.2">
      <c r="A272" s="9"/>
      <c r="B272" s="6"/>
      <c r="C272" s="6"/>
      <c r="D272" s="17"/>
      <c r="E272" s="16"/>
      <c r="F272" s="5"/>
      <c r="G272" s="9"/>
    </row>
    <row r="273" spans="1:7" x14ac:dyDescent="0.2">
      <c r="A273" s="9"/>
      <c r="B273" s="6"/>
      <c r="C273" s="6"/>
      <c r="D273" s="17"/>
      <c r="E273" s="16"/>
      <c r="F273" s="5"/>
      <c r="G273" s="9"/>
    </row>
    <row r="274" spans="1:7" x14ac:dyDescent="0.2">
      <c r="A274" s="9"/>
      <c r="B274" s="6"/>
      <c r="C274" s="6"/>
      <c r="D274" s="17"/>
      <c r="E274" s="16"/>
      <c r="F274" s="5"/>
      <c r="G274" s="9"/>
    </row>
    <row r="275" spans="1:7" x14ac:dyDescent="0.2">
      <c r="A275" s="9"/>
      <c r="B275" s="6"/>
      <c r="C275" s="6"/>
      <c r="D275" s="17"/>
      <c r="E275" s="16"/>
      <c r="F275" s="5"/>
      <c r="G275" s="9"/>
    </row>
    <row r="276" spans="1:7" x14ac:dyDescent="0.2">
      <c r="A276" s="9"/>
      <c r="B276" s="6"/>
      <c r="C276" s="6"/>
      <c r="D276" s="17"/>
      <c r="E276" s="16"/>
      <c r="F276" s="5"/>
      <c r="G276" s="9"/>
    </row>
    <row r="277" spans="1:7" x14ac:dyDescent="0.2">
      <c r="A277" s="9"/>
      <c r="B277" s="6"/>
      <c r="C277" s="6"/>
      <c r="D277" s="17"/>
      <c r="E277" s="16"/>
      <c r="F277" s="5"/>
      <c r="G277" s="9"/>
    </row>
    <row r="278" spans="1:7" x14ac:dyDescent="0.2">
      <c r="A278" s="9"/>
      <c r="B278" s="6"/>
      <c r="C278" s="6"/>
      <c r="D278" s="17"/>
      <c r="E278" s="16"/>
      <c r="F278" s="5"/>
      <c r="G278" s="9"/>
    </row>
    <row r="279" spans="1:7" x14ac:dyDescent="0.2">
      <c r="A279" s="9"/>
      <c r="B279" s="6"/>
      <c r="C279" s="6"/>
      <c r="D279" s="17"/>
      <c r="E279" s="16"/>
      <c r="F279" s="5"/>
      <c r="G279" s="9"/>
    </row>
    <row r="280" spans="1:7" x14ac:dyDescent="0.2">
      <c r="A280" s="9"/>
      <c r="B280" s="6"/>
      <c r="C280" s="6"/>
      <c r="D280" s="17"/>
      <c r="E280" s="16"/>
      <c r="F280" s="5"/>
      <c r="G280" s="9"/>
    </row>
    <row r="281" spans="1:7" x14ac:dyDescent="0.2">
      <c r="A281" s="9"/>
      <c r="B281" s="6"/>
      <c r="C281" s="6"/>
      <c r="D281" s="17"/>
      <c r="E281" s="16"/>
      <c r="F281" s="5"/>
      <c r="G281" s="9"/>
    </row>
    <row r="282" spans="1:7" x14ac:dyDescent="0.2">
      <c r="A282" s="9"/>
      <c r="B282" s="6"/>
      <c r="C282" s="6"/>
      <c r="D282" s="17"/>
      <c r="E282" s="16"/>
      <c r="F282" s="5"/>
      <c r="G282" s="9"/>
    </row>
    <row r="283" spans="1:7" x14ac:dyDescent="0.2">
      <c r="A283" s="9"/>
      <c r="B283" s="6"/>
      <c r="C283" s="6"/>
      <c r="D283" s="17"/>
      <c r="E283" s="16"/>
      <c r="F283" s="5"/>
      <c r="G283" s="9"/>
    </row>
    <row r="284" spans="1:7" x14ac:dyDescent="0.2">
      <c r="A284" s="9"/>
      <c r="B284" s="6"/>
      <c r="C284" s="6"/>
      <c r="D284" s="17"/>
      <c r="E284" s="16"/>
      <c r="F284" s="5"/>
      <c r="G284" s="9"/>
    </row>
    <row r="285" spans="1:7" x14ac:dyDescent="0.2">
      <c r="A285" s="9"/>
      <c r="B285" s="6"/>
      <c r="C285" s="6"/>
      <c r="D285" s="17"/>
      <c r="E285" s="16"/>
      <c r="F285" s="5"/>
      <c r="G285" s="9"/>
    </row>
    <row r="286" spans="1:7" x14ac:dyDescent="0.2">
      <c r="A286" s="9"/>
      <c r="B286" s="6"/>
      <c r="C286" s="6"/>
      <c r="D286" s="17"/>
      <c r="E286" s="16"/>
      <c r="F286" s="5"/>
      <c r="G286" s="9"/>
    </row>
    <row r="287" spans="1:7" x14ac:dyDescent="0.2">
      <c r="A287" s="9"/>
      <c r="B287" s="6"/>
      <c r="C287" s="6"/>
      <c r="D287" s="17"/>
      <c r="E287" s="16"/>
      <c r="F287" s="5"/>
      <c r="G287" s="9"/>
    </row>
    <row r="288" spans="1:7" x14ac:dyDescent="0.2">
      <c r="A288" s="9"/>
      <c r="B288" s="6"/>
      <c r="C288" s="6"/>
      <c r="D288" s="17"/>
      <c r="E288" s="16"/>
      <c r="F288" s="5"/>
      <c r="G288" s="9"/>
    </row>
    <row r="289" spans="1:7" x14ac:dyDescent="0.2">
      <c r="A289" s="9"/>
      <c r="B289" s="6"/>
      <c r="C289" s="6"/>
      <c r="D289" s="17"/>
      <c r="E289" s="16"/>
      <c r="F289" s="5"/>
      <c r="G289" s="9"/>
    </row>
    <row r="290" spans="1:7" x14ac:dyDescent="0.2">
      <c r="A290" s="9"/>
      <c r="B290" s="6"/>
      <c r="C290" s="6"/>
      <c r="D290" s="17"/>
      <c r="E290" s="16"/>
      <c r="F290" s="5"/>
      <c r="G290" s="9"/>
    </row>
    <row r="291" spans="1:7" x14ac:dyDescent="0.2">
      <c r="A291" s="9"/>
      <c r="B291" s="6"/>
      <c r="C291" s="6"/>
      <c r="D291" s="17"/>
      <c r="E291" s="16"/>
      <c r="F291" s="5"/>
      <c r="G291" s="9"/>
    </row>
    <row r="292" spans="1:7" x14ac:dyDescent="0.2">
      <c r="A292" s="9"/>
      <c r="B292" s="6"/>
      <c r="C292" s="6"/>
      <c r="D292" s="17"/>
      <c r="E292" s="16"/>
      <c r="F292" s="5"/>
      <c r="G292" s="9"/>
    </row>
    <row r="293" spans="1:7" x14ac:dyDescent="0.2">
      <c r="A293" s="9"/>
      <c r="B293" s="6"/>
      <c r="C293" s="6"/>
      <c r="D293" s="17"/>
      <c r="E293" s="16"/>
      <c r="F293" s="5"/>
      <c r="G293" s="9"/>
    </row>
    <row r="294" spans="1:7" x14ac:dyDescent="0.2">
      <c r="A294" s="9"/>
      <c r="B294" s="6"/>
      <c r="C294" s="6"/>
      <c r="D294" s="17"/>
      <c r="E294" s="16"/>
      <c r="F294" s="5"/>
      <c r="G294" s="9"/>
    </row>
    <row r="295" spans="1:7" x14ac:dyDescent="0.2">
      <c r="A295" s="9"/>
      <c r="B295" s="6"/>
      <c r="C295" s="6"/>
      <c r="D295" s="17"/>
      <c r="E295" s="16"/>
      <c r="F295" s="5"/>
      <c r="G295" s="9"/>
    </row>
    <row r="296" spans="1:7" x14ac:dyDescent="0.2">
      <c r="A296" s="9"/>
      <c r="B296" s="6"/>
      <c r="C296" s="6"/>
      <c r="D296" s="17"/>
      <c r="E296" s="16"/>
      <c r="F296" s="5"/>
      <c r="G296" s="9"/>
    </row>
    <row r="297" spans="1:7" x14ac:dyDescent="0.2">
      <c r="A297" s="9"/>
      <c r="B297" s="6"/>
      <c r="C297" s="6"/>
      <c r="D297" s="17"/>
      <c r="E297" s="16"/>
      <c r="F297" s="5"/>
      <c r="G297" s="9"/>
    </row>
    <row r="298" spans="1:7" x14ac:dyDescent="0.2">
      <c r="A298" s="9"/>
      <c r="B298" s="6"/>
      <c r="C298" s="6"/>
      <c r="D298" s="17"/>
      <c r="E298" s="16"/>
      <c r="F298" s="5"/>
      <c r="G298" s="9"/>
    </row>
    <row r="299" spans="1:7" x14ac:dyDescent="0.2">
      <c r="A299" s="9"/>
      <c r="B299" s="6"/>
      <c r="C299" s="6"/>
      <c r="D299" s="17"/>
      <c r="E299" s="16"/>
      <c r="F299" s="5"/>
      <c r="G299" s="9"/>
    </row>
    <row r="300" spans="1:7" x14ac:dyDescent="0.2">
      <c r="A300" s="9"/>
      <c r="B300" s="6"/>
      <c r="C300" s="6"/>
      <c r="D300" s="17"/>
      <c r="E300" s="16"/>
      <c r="F300" s="5"/>
      <c r="G300" s="9"/>
    </row>
    <row r="301" spans="1:7" x14ac:dyDescent="0.2">
      <c r="A301" s="9"/>
      <c r="B301" s="6"/>
      <c r="C301" s="6"/>
      <c r="D301" s="17"/>
      <c r="E301" s="16"/>
      <c r="F301" s="5"/>
      <c r="G301" s="9"/>
    </row>
    <row r="302" spans="1:7" x14ac:dyDescent="0.2">
      <c r="A302" s="9"/>
      <c r="B302" s="6"/>
      <c r="C302" s="6"/>
      <c r="D302" s="17"/>
      <c r="E302" s="16"/>
      <c r="F302" s="5"/>
      <c r="G302" s="9"/>
    </row>
    <row r="303" spans="1:7" x14ac:dyDescent="0.2">
      <c r="A303" s="9"/>
      <c r="B303" s="6"/>
      <c r="C303" s="6"/>
      <c r="D303" s="17"/>
      <c r="E303" s="16"/>
      <c r="F303" s="5"/>
      <c r="G303" s="9"/>
    </row>
    <row r="304" spans="1:7" x14ac:dyDescent="0.2">
      <c r="A304" s="9"/>
      <c r="B304" s="6"/>
      <c r="C304" s="6"/>
      <c r="D304" s="17"/>
      <c r="E304" s="16"/>
      <c r="F304" s="5"/>
      <c r="G304" s="9"/>
    </row>
    <row r="305" spans="1:7" x14ac:dyDescent="0.2">
      <c r="A305" s="9"/>
      <c r="B305" s="6"/>
      <c r="C305" s="6"/>
      <c r="D305" s="17"/>
      <c r="E305" s="16"/>
      <c r="F305" s="5"/>
      <c r="G305" s="9"/>
    </row>
    <row r="306" spans="1:7" x14ac:dyDescent="0.2">
      <c r="A306" s="9"/>
      <c r="B306" s="6"/>
      <c r="C306" s="6"/>
      <c r="D306" s="17"/>
      <c r="E306" s="16"/>
      <c r="F306" s="5"/>
      <c r="G306" s="9"/>
    </row>
    <row r="307" spans="1:7" x14ac:dyDescent="0.2">
      <c r="A307" s="9"/>
      <c r="B307" s="6"/>
      <c r="C307" s="6"/>
      <c r="D307" s="17"/>
      <c r="E307" s="16"/>
      <c r="F307" s="5"/>
      <c r="G307" s="9"/>
    </row>
    <row r="308" spans="1:7" x14ac:dyDescent="0.2">
      <c r="A308" s="9"/>
      <c r="B308" s="6"/>
      <c r="C308" s="6"/>
      <c r="D308" s="17"/>
      <c r="E308" s="16"/>
      <c r="F308" s="5"/>
      <c r="G308" s="9"/>
    </row>
    <row r="309" spans="1:7" x14ac:dyDescent="0.2">
      <c r="A309" s="9"/>
      <c r="B309" s="6"/>
      <c r="C309" s="6"/>
      <c r="D309" s="17"/>
      <c r="E309" s="16"/>
      <c r="F309" s="5"/>
      <c r="G309" s="9"/>
    </row>
    <row r="310" spans="1:7" x14ac:dyDescent="0.2">
      <c r="A310" s="9"/>
      <c r="B310" s="6"/>
      <c r="C310" s="6"/>
      <c r="D310" s="17"/>
      <c r="E310" s="16"/>
      <c r="F310" s="5"/>
      <c r="G310" s="9"/>
    </row>
    <row r="311" spans="1:7" x14ac:dyDescent="0.2">
      <c r="A311" s="9"/>
      <c r="B311" s="6"/>
      <c r="C311" s="6"/>
      <c r="D311" s="17"/>
      <c r="E311" s="16"/>
      <c r="F311" s="5"/>
      <c r="G311" s="9"/>
    </row>
    <row r="312" spans="1:7" x14ac:dyDescent="0.2">
      <c r="A312" s="9"/>
      <c r="B312" s="6"/>
      <c r="C312" s="6"/>
      <c r="D312" s="17"/>
      <c r="E312" s="16"/>
      <c r="F312" s="5"/>
      <c r="G312" s="9"/>
    </row>
    <row r="313" spans="1:7" x14ac:dyDescent="0.2">
      <c r="A313" s="9"/>
      <c r="B313" s="6"/>
      <c r="C313" s="6"/>
      <c r="D313" s="17"/>
      <c r="E313" s="16"/>
      <c r="F313" s="5"/>
      <c r="G313" s="9"/>
    </row>
    <row r="314" spans="1:7" x14ac:dyDescent="0.2">
      <c r="A314" s="9"/>
      <c r="B314" s="6"/>
      <c r="C314" s="6"/>
      <c r="D314" s="17"/>
      <c r="E314" s="16"/>
      <c r="F314" s="5"/>
      <c r="G314" s="9"/>
    </row>
    <row r="315" spans="1:7" x14ac:dyDescent="0.2">
      <c r="A315" s="9"/>
      <c r="B315" s="6"/>
      <c r="C315" s="6"/>
      <c r="D315" s="17"/>
      <c r="E315" s="16"/>
      <c r="F315" s="5"/>
      <c r="G315" s="9"/>
    </row>
    <row r="316" spans="1:7" x14ac:dyDescent="0.2">
      <c r="A316" s="9"/>
      <c r="B316" s="6"/>
      <c r="C316" s="6"/>
      <c r="D316" s="17"/>
      <c r="E316" s="16"/>
      <c r="F316" s="5"/>
      <c r="G316" s="9"/>
    </row>
    <row r="317" spans="1:7" x14ac:dyDescent="0.2">
      <c r="A317" s="9"/>
      <c r="B317" s="6"/>
      <c r="C317" s="6"/>
      <c r="D317" s="17"/>
      <c r="E317" s="16"/>
      <c r="F317" s="5"/>
      <c r="G317" s="9"/>
    </row>
    <row r="318" spans="1:7" x14ac:dyDescent="0.2">
      <c r="A318" s="9"/>
      <c r="B318" s="6"/>
      <c r="C318" s="6"/>
      <c r="D318" s="17"/>
      <c r="E318" s="16"/>
      <c r="F318" s="5"/>
      <c r="G318" s="9"/>
    </row>
    <row r="319" spans="1:7" x14ac:dyDescent="0.2">
      <c r="A319" s="9"/>
      <c r="B319" s="6"/>
      <c r="C319" s="6"/>
      <c r="D319" s="17"/>
      <c r="E319" s="16"/>
      <c r="F319" s="5"/>
      <c r="G319" s="9"/>
    </row>
    <row r="320" spans="1:7" x14ac:dyDescent="0.2">
      <c r="A320" s="9"/>
      <c r="B320" s="6"/>
      <c r="C320" s="6"/>
      <c r="D320" s="17"/>
      <c r="E320" s="16"/>
      <c r="F320" s="5"/>
      <c r="G320" s="9"/>
    </row>
    <row r="321" spans="1:7" x14ac:dyDescent="0.2">
      <c r="A321" s="9"/>
      <c r="B321" s="6"/>
      <c r="C321" s="6"/>
      <c r="D321" s="17"/>
      <c r="E321" s="16"/>
      <c r="F321" s="5"/>
      <c r="G321" s="9"/>
    </row>
    <row r="322" spans="1:7" x14ac:dyDescent="0.2">
      <c r="A322" s="9"/>
      <c r="B322" s="6"/>
      <c r="C322" s="6"/>
      <c r="D322" s="17"/>
      <c r="E322" s="16"/>
      <c r="F322" s="5"/>
      <c r="G322" s="9"/>
    </row>
    <row r="323" spans="1:7" x14ac:dyDescent="0.2">
      <c r="A323" s="9"/>
      <c r="B323" s="6"/>
      <c r="C323" s="6"/>
      <c r="D323" s="17"/>
      <c r="E323" s="16"/>
      <c r="F323" s="5"/>
      <c r="G323" s="9"/>
    </row>
    <row r="324" spans="1:7" x14ac:dyDescent="0.2">
      <c r="A324" s="9"/>
      <c r="B324" s="6"/>
      <c r="C324" s="6"/>
      <c r="D324" s="17"/>
      <c r="E324" s="16"/>
      <c r="F324" s="5"/>
      <c r="G324" s="9"/>
    </row>
    <row r="325" spans="1:7" x14ac:dyDescent="0.2">
      <c r="A325" s="9"/>
      <c r="B325" s="6"/>
      <c r="C325" s="6"/>
      <c r="D325" s="17"/>
      <c r="E325" s="16"/>
      <c r="F325" s="5"/>
      <c r="G325" s="9"/>
    </row>
    <row r="326" spans="1:7" x14ac:dyDescent="0.2">
      <c r="A326" s="9"/>
      <c r="B326" s="6"/>
      <c r="C326" s="6"/>
      <c r="D326" s="17"/>
      <c r="E326" s="16"/>
      <c r="F326" s="5"/>
      <c r="G326" s="9"/>
    </row>
    <row r="327" spans="1:7" x14ac:dyDescent="0.2">
      <c r="A327" s="9"/>
      <c r="B327" s="6"/>
      <c r="C327" s="6"/>
      <c r="D327" s="17"/>
      <c r="E327" s="16"/>
      <c r="F327" s="5"/>
      <c r="G327" s="9"/>
    </row>
    <row r="328" spans="1:7" x14ac:dyDescent="0.2">
      <c r="A328" s="9"/>
      <c r="B328" s="6"/>
      <c r="C328" s="6"/>
      <c r="D328" s="17"/>
      <c r="E328" s="16"/>
      <c r="F328" s="5"/>
      <c r="G328" s="9"/>
    </row>
    <row r="329" spans="1:7" x14ac:dyDescent="0.2">
      <c r="A329" s="9"/>
      <c r="B329" s="6"/>
      <c r="C329" s="6"/>
      <c r="D329" s="17"/>
      <c r="E329" s="16"/>
      <c r="F329" s="5"/>
      <c r="G329" s="9"/>
    </row>
    <row r="330" spans="1:7" x14ac:dyDescent="0.2">
      <c r="A330" s="9"/>
      <c r="B330" s="6"/>
      <c r="C330" s="6"/>
      <c r="D330" s="17"/>
      <c r="E330" s="16"/>
      <c r="F330" s="5"/>
      <c r="G330" s="9"/>
    </row>
    <row r="331" spans="1:7" x14ac:dyDescent="0.2">
      <c r="A331" s="9"/>
      <c r="B331" s="6"/>
      <c r="C331" s="6"/>
      <c r="D331" s="17"/>
      <c r="E331" s="16"/>
      <c r="F331" s="5"/>
      <c r="G331" s="9"/>
    </row>
    <row r="332" spans="1:7" x14ac:dyDescent="0.2">
      <c r="A332" s="9"/>
      <c r="B332" s="6"/>
      <c r="C332" s="6"/>
      <c r="D332" s="17"/>
      <c r="E332" s="16"/>
      <c r="F332" s="5"/>
      <c r="G332" s="9"/>
    </row>
    <row r="333" spans="1:7" x14ac:dyDescent="0.2">
      <c r="A333" s="9"/>
      <c r="B333" s="6"/>
      <c r="C333" s="6"/>
      <c r="D333" s="17"/>
      <c r="E333" s="16"/>
      <c r="F333" s="5"/>
      <c r="G333" s="9"/>
    </row>
    <row r="334" spans="1:7" x14ac:dyDescent="0.2">
      <c r="A334" s="9"/>
      <c r="B334" s="6"/>
      <c r="C334" s="6"/>
      <c r="D334" s="17"/>
      <c r="E334" s="16"/>
      <c r="F334" s="5"/>
      <c r="G334" s="9"/>
    </row>
    <row r="335" spans="1:7" x14ac:dyDescent="0.2">
      <c r="A335" s="9"/>
      <c r="B335" s="6"/>
      <c r="C335" s="6"/>
      <c r="D335" s="17"/>
      <c r="E335" s="16"/>
      <c r="F335" s="5"/>
      <c r="G335" s="9"/>
    </row>
    <row r="336" spans="1:7" x14ac:dyDescent="0.2">
      <c r="A336" s="9"/>
      <c r="B336" s="6"/>
      <c r="C336" s="6"/>
      <c r="D336" s="17"/>
      <c r="E336" s="16"/>
      <c r="F336" s="5"/>
      <c r="G336" s="9"/>
    </row>
    <row r="337" spans="1:7" x14ac:dyDescent="0.2">
      <c r="A337" s="9"/>
      <c r="B337" s="6"/>
      <c r="C337" s="6"/>
      <c r="D337" s="17"/>
      <c r="E337" s="16"/>
      <c r="F337" s="5"/>
      <c r="G337" s="9"/>
    </row>
    <row r="338" spans="1:7" x14ac:dyDescent="0.2">
      <c r="A338" s="9"/>
      <c r="B338" s="6"/>
      <c r="C338" s="6"/>
      <c r="D338" s="17"/>
      <c r="E338" s="16"/>
      <c r="F338" s="5"/>
      <c r="G338" s="9"/>
    </row>
    <row r="339" spans="1:7" x14ac:dyDescent="0.2">
      <c r="A339" s="9"/>
      <c r="B339" s="6"/>
      <c r="C339" s="6"/>
      <c r="D339" s="17"/>
      <c r="E339" s="16"/>
      <c r="F339" s="5"/>
      <c r="G339" s="9"/>
    </row>
    <row r="340" spans="1:7" x14ac:dyDescent="0.2">
      <c r="A340" s="9"/>
      <c r="B340" s="6"/>
      <c r="C340" s="6"/>
      <c r="D340" s="17"/>
      <c r="E340" s="16"/>
      <c r="F340" s="5"/>
      <c r="G340" s="9"/>
    </row>
    <row r="341" spans="1:7" x14ac:dyDescent="0.2">
      <c r="A341" s="9"/>
      <c r="B341" s="6"/>
      <c r="C341" s="6"/>
      <c r="D341" s="17"/>
      <c r="E341" s="16"/>
      <c r="F341" s="5"/>
      <c r="G341" s="9"/>
    </row>
    <row r="342" spans="1:7" x14ac:dyDescent="0.2">
      <c r="A342" s="9"/>
      <c r="B342" s="6"/>
      <c r="C342" s="6"/>
      <c r="D342" s="17"/>
      <c r="E342" s="16"/>
      <c r="F342" s="5"/>
      <c r="G342" s="9"/>
    </row>
    <row r="343" spans="1:7" x14ac:dyDescent="0.2">
      <c r="A343" s="9"/>
      <c r="B343" s="6"/>
      <c r="C343" s="6"/>
      <c r="D343" s="17"/>
      <c r="E343" s="16"/>
      <c r="F343" s="5"/>
      <c r="G343" s="9"/>
    </row>
    <row r="344" spans="1:7" x14ac:dyDescent="0.2">
      <c r="A344" s="9"/>
      <c r="B344" s="6"/>
      <c r="C344" s="6"/>
      <c r="D344" s="17"/>
      <c r="E344" s="16"/>
      <c r="F344" s="5"/>
      <c r="G344" s="9"/>
    </row>
    <row r="345" spans="1:7" x14ac:dyDescent="0.2">
      <c r="A345" s="9"/>
      <c r="B345" s="6"/>
      <c r="C345" s="6"/>
      <c r="D345" s="17"/>
      <c r="E345" s="16"/>
      <c r="F345" s="5"/>
      <c r="G345" s="9"/>
    </row>
    <row r="346" spans="1:7" x14ac:dyDescent="0.2">
      <c r="A346" s="9"/>
      <c r="B346" s="6"/>
      <c r="C346" s="6"/>
      <c r="D346" s="17"/>
      <c r="E346" s="16"/>
      <c r="F346" s="5"/>
      <c r="G346" s="9"/>
    </row>
    <row r="347" spans="1:7" x14ac:dyDescent="0.2">
      <c r="A347" s="9"/>
      <c r="B347" s="6"/>
      <c r="C347" s="6"/>
      <c r="D347" s="17"/>
      <c r="E347" s="16"/>
      <c r="F347" s="5"/>
      <c r="G347" s="9"/>
    </row>
    <row r="348" spans="1:7" x14ac:dyDescent="0.2">
      <c r="A348" s="9"/>
      <c r="B348" s="6"/>
      <c r="C348" s="6"/>
      <c r="D348" s="17"/>
      <c r="E348" s="16"/>
      <c r="F348" s="5"/>
      <c r="G348" s="9"/>
    </row>
    <row r="349" spans="1:7" x14ac:dyDescent="0.2">
      <c r="A349" s="9"/>
      <c r="B349" s="6"/>
      <c r="C349" s="6"/>
      <c r="D349" s="17"/>
      <c r="E349" s="16"/>
      <c r="F349" s="5"/>
      <c r="G349" s="9"/>
    </row>
    <row r="350" spans="1:7" x14ac:dyDescent="0.2">
      <c r="A350" s="9"/>
      <c r="B350" s="6"/>
      <c r="C350" s="6"/>
      <c r="D350" s="17"/>
      <c r="E350" s="16"/>
      <c r="F350" s="5"/>
      <c r="G350" s="9"/>
    </row>
    <row r="351" spans="1:7" x14ac:dyDescent="0.2">
      <c r="A351" s="9"/>
      <c r="B351" s="6"/>
      <c r="C351" s="6"/>
      <c r="D351" s="17"/>
      <c r="E351" s="16"/>
      <c r="F351" s="5"/>
      <c r="G351" s="9"/>
    </row>
    <row r="352" spans="1:7" x14ac:dyDescent="0.2">
      <c r="A352" s="9"/>
      <c r="B352" s="6"/>
      <c r="C352" s="6"/>
      <c r="D352" s="17"/>
      <c r="E352" s="16"/>
      <c r="F352" s="5"/>
      <c r="G352" s="9"/>
    </row>
    <row r="353" spans="1:7" x14ac:dyDescent="0.2">
      <c r="A353" s="9"/>
      <c r="B353" s="6"/>
      <c r="C353" s="6"/>
      <c r="D353" s="17"/>
      <c r="E353" s="16"/>
      <c r="F353" s="5"/>
      <c r="G353" s="9"/>
    </row>
    <row r="354" spans="1:7" x14ac:dyDescent="0.2">
      <c r="A354" s="9"/>
      <c r="B354" s="6"/>
      <c r="C354" s="6"/>
      <c r="D354" s="17"/>
      <c r="E354" s="16"/>
      <c r="F354" s="5"/>
      <c r="G354" s="9"/>
    </row>
    <row r="355" spans="1:7" x14ac:dyDescent="0.2">
      <c r="A355" s="9"/>
      <c r="B355" s="6"/>
      <c r="C355" s="6"/>
      <c r="D355" s="17"/>
      <c r="E355" s="16"/>
      <c r="F355" s="5"/>
      <c r="G355" s="9"/>
    </row>
  </sheetData>
  <sortState xmlns:xlrd2="http://schemas.microsoft.com/office/spreadsheetml/2017/richdata2" ref="A3:J355">
    <sortCondition ref="J3:J355"/>
  </sortState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00E47-9C05-BA4D-9382-50E4631868E5}">
  <dimension ref="A1:G362"/>
  <sheetViews>
    <sheetView workbookViewId="0">
      <selection activeCell="H11" sqref="H11"/>
    </sheetView>
  </sheetViews>
  <sheetFormatPr baseColWidth="10" defaultRowHeight="16" x14ac:dyDescent="0.2"/>
  <sheetData>
    <row r="1" spans="1:7" x14ac:dyDescent="0.2">
      <c r="A1" s="1" t="s">
        <v>149</v>
      </c>
      <c r="F1" s="1" t="s">
        <v>148</v>
      </c>
      <c r="G1" s="5"/>
    </row>
    <row r="2" spans="1:7" x14ac:dyDescent="0.2">
      <c r="A2" t="s">
        <v>143</v>
      </c>
      <c r="B2" t="s">
        <v>144</v>
      </c>
      <c r="C2" t="s">
        <v>145</v>
      </c>
      <c r="F2" t="s">
        <v>142</v>
      </c>
      <c r="G2" s="5" t="s">
        <v>146</v>
      </c>
    </row>
    <row r="3" spans="1:7" x14ac:dyDescent="0.2">
      <c r="A3">
        <v>0</v>
      </c>
      <c r="B3" s="5">
        <v>0.26</v>
      </c>
      <c r="C3">
        <v>0.26</v>
      </c>
      <c r="F3">
        <v>35.9</v>
      </c>
      <c r="G3" s="5">
        <f t="shared" ref="G3:G10" si="0">0.84*F3-29.16</f>
        <v>0.99599999999999866</v>
      </c>
    </row>
    <row r="4" spans="1:7" x14ac:dyDescent="0.2">
      <c r="A4">
        <v>0.01</v>
      </c>
      <c r="B4" s="5">
        <f t="shared" ref="B4:B35" si="1">($R4*-20)+((1-A4)*$S$3)</f>
        <v>0</v>
      </c>
      <c r="C4" s="5">
        <f t="shared" ref="C4:C35" si="2">($R4*-40)+((1-A4)*$T$3)</f>
        <v>0</v>
      </c>
      <c r="D4" s="5"/>
      <c r="E4" s="5"/>
      <c r="F4">
        <v>35.799999999999997</v>
      </c>
      <c r="G4" s="5">
        <f t="shared" si="0"/>
        <v>0.91199999999999548</v>
      </c>
    </row>
    <row r="5" spans="1:7" x14ac:dyDescent="0.2">
      <c r="A5">
        <f>A4+0.01</f>
        <v>0.02</v>
      </c>
      <c r="B5" s="5">
        <f t="shared" si="1"/>
        <v>0</v>
      </c>
      <c r="C5" s="5">
        <f t="shared" si="2"/>
        <v>0</v>
      </c>
      <c r="D5" s="5"/>
      <c r="E5" s="5"/>
      <c r="F5">
        <v>35.700000000000003</v>
      </c>
      <c r="G5" s="5">
        <f t="shared" si="0"/>
        <v>0.8279999999999994</v>
      </c>
    </row>
    <row r="6" spans="1:7" x14ac:dyDescent="0.2">
      <c r="A6">
        <f t="shared" ref="A6:A69" si="3">A5+0.01</f>
        <v>0.03</v>
      </c>
      <c r="B6" s="5">
        <f t="shared" si="1"/>
        <v>0</v>
      </c>
      <c r="C6" s="5">
        <f t="shared" si="2"/>
        <v>0</v>
      </c>
      <c r="D6" s="5"/>
      <c r="E6" s="5"/>
      <c r="F6">
        <v>35.6</v>
      </c>
      <c r="G6" s="5">
        <f t="shared" si="0"/>
        <v>0.74399999999999977</v>
      </c>
    </row>
    <row r="7" spans="1:7" x14ac:dyDescent="0.2">
      <c r="A7">
        <f t="shared" si="3"/>
        <v>0.04</v>
      </c>
      <c r="B7" s="5">
        <f t="shared" si="1"/>
        <v>0</v>
      </c>
      <c r="C7" s="5">
        <f t="shared" si="2"/>
        <v>0</v>
      </c>
      <c r="D7" s="5"/>
      <c r="E7" s="5"/>
      <c r="F7">
        <v>35.5</v>
      </c>
      <c r="G7" s="5">
        <f t="shared" si="0"/>
        <v>0.66000000000000014</v>
      </c>
    </row>
    <row r="8" spans="1:7" x14ac:dyDescent="0.2">
      <c r="A8">
        <f t="shared" si="3"/>
        <v>0.05</v>
      </c>
      <c r="B8" s="5">
        <f t="shared" si="1"/>
        <v>0</v>
      </c>
      <c r="C8" s="5">
        <f t="shared" si="2"/>
        <v>0</v>
      </c>
      <c r="D8" s="5"/>
      <c r="E8" s="5"/>
      <c r="F8">
        <f t="shared" ref="F8:F9" si="4">F9+0.1</f>
        <v>35.400000000000006</v>
      </c>
      <c r="G8" s="5">
        <f t="shared" si="0"/>
        <v>0.57600000000000406</v>
      </c>
    </row>
    <row r="9" spans="1:7" x14ac:dyDescent="0.2">
      <c r="A9">
        <f t="shared" si="3"/>
        <v>6.0000000000000005E-2</v>
      </c>
      <c r="B9" s="5">
        <f t="shared" si="1"/>
        <v>0</v>
      </c>
      <c r="C9" s="5">
        <f t="shared" si="2"/>
        <v>0</v>
      </c>
      <c r="D9" s="5"/>
      <c r="E9" s="5"/>
      <c r="F9">
        <f t="shared" si="4"/>
        <v>35.300000000000004</v>
      </c>
      <c r="G9" s="5">
        <f t="shared" si="0"/>
        <v>0.49200000000000088</v>
      </c>
    </row>
    <row r="10" spans="1:7" x14ac:dyDescent="0.2">
      <c r="A10">
        <f t="shared" si="3"/>
        <v>7.0000000000000007E-2</v>
      </c>
      <c r="B10" s="5">
        <f t="shared" si="1"/>
        <v>0</v>
      </c>
      <c r="C10" s="5">
        <f t="shared" si="2"/>
        <v>0</v>
      </c>
      <c r="D10" s="5"/>
      <c r="E10" s="5"/>
      <c r="F10">
        <f>F11+0.1</f>
        <v>35.200000000000003</v>
      </c>
      <c r="G10" s="5">
        <f t="shared" si="0"/>
        <v>0.40800000000000125</v>
      </c>
    </row>
    <row r="11" spans="1:7" x14ac:dyDescent="0.2">
      <c r="A11">
        <f t="shared" si="3"/>
        <v>0.08</v>
      </c>
      <c r="B11" s="5">
        <f t="shared" si="1"/>
        <v>0</v>
      </c>
      <c r="C11" s="5">
        <f t="shared" si="2"/>
        <v>0</v>
      </c>
      <c r="D11" s="5"/>
      <c r="E11" s="5"/>
      <c r="F11">
        <v>35.1</v>
      </c>
      <c r="G11" s="5">
        <f>0.84*F11-29.16</f>
        <v>0.32400000000000162</v>
      </c>
    </row>
    <row r="12" spans="1:7" x14ac:dyDescent="0.2">
      <c r="A12">
        <f t="shared" si="3"/>
        <v>0.09</v>
      </c>
      <c r="B12" s="5">
        <f t="shared" si="1"/>
        <v>0</v>
      </c>
      <c r="C12" s="5">
        <f t="shared" si="2"/>
        <v>0</v>
      </c>
      <c r="D12" s="5"/>
      <c r="E12" s="5"/>
      <c r="F12">
        <v>35</v>
      </c>
      <c r="G12" s="5">
        <f>0.84*F12-29.16</f>
        <v>0.23999999999999844</v>
      </c>
    </row>
    <row r="13" spans="1:7" x14ac:dyDescent="0.2">
      <c r="A13">
        <f t="shared" si="3"/>
        <v>9.9999999999999992E-2</v>
      </c>
      <c r="B13" s="5">
        <f t="shared" si="1"/>
        <v>0</v>
      </c>
      <c r="C13" s="5">
        <f t="shared" si="2"/>
        <v>0</v>
      </c>
      <c r="D13" s="5"/>
      <c r="E13" s="5"/>
      <c r="F13">
        <f>F12-0.1</f>
        <v>34.9</v>
      </c>
      <c r="G13" s="5">
        <f t="shared" ref="G13:G38" si="5">0.84*F13-29.16</f>
        <v>0.15599999999999881</v>
      </c>
    </row>
    <row r="14" spans="1:7" x14ac:dyDescent="0.2">
      <c r="A14">
        <f t="shared" si="3"/>
        <v>0.10999999999999999</v>
      </c>
      <c r="B14" s="5">
        <f t="shared" si="1"/>
        <v>0</v>
      </c>
      <c r="C14" s="5">
        <f t="shared" si="2"/>
        <v>0</v>
      </c>
      <c r="D14" s="5"/>
      <c r="E14" s="5"/>
      <c r="F14">
        <v>34.799999999999997</v>
      </c>
      <c r="G14" s="5">
        <f t="shared" si="5"/>
        <v>7.1999999999995623E-2</v>
      </c>
    </row>
    <row r="15" spans="1:7" x14ac:dyDescent="0.2">
      <c r="A15">
        <f t="shared" si="3"/>
        <v>0.11999999999999998</v>
      </c>
      <c r="B15" s="5">
        <f t="shared" si="1"/>
        <v>0</v>
      </c>
      <c r="C15" s="5">
        <f t="shared" si="2"/>
        <v>0</v>
      </c>
      <c r="D15" s="5"/>
      <c r="E15" s="5"/>
      <c r="F15">
        <v>34.700000000000003</v>
      </c>
      <c r="G15" s="5">
        <f t="shared" si="5"/>
        <v>-1.2000000000000455E-2</v>
      </c>
    </row>
    <row r="16" spans="1:7" x14ac:dyDescent="0.2">
      <c r="A16">
        <f t="shared" si="3"/>
        <v>0.12999999999999998</v>
      </c>
      <c r="B16" s="5">
        <f t="shared" si="1"/>
        <v>0</v>
      </c>
      <c r="C16" s="5">
        <f t="shared" si="2"/>
        <v>0</v>
      </c>
      <c r="D16" s="5"/>
      <c r="E16" s="5"/>
      <c r="F16">
        <v>34.6</v>
      </c>
      <c r="G16" s="5">
        <f t="shared" si="5"/>
        <v>-9.6000000000000085E-2</v>
      </c>
    </row>
    <row r="17" spans="1:7" x14ac:dyDescent="0.2">
      <c r="A17">
        <f t="shared" si="3"/>
        <v>0.13999999999999999</v>
      </c>
      <c r="B17" s="5">
        <f t="shared" si="1"/>
        <v>0</v>
      </c>
      <c r="C17" s="5">
        <f t="shared" si="2"/>
        <v>0</v>
      </c>
      <c r="D17" s="5"/>
      <c r="E17" s="5"/>
      <c r="F17">
        <v>34.5</v>
      </c>
      <c r="G17" s="5">
        <f t="shared" si="5"/>
        <v>-0.17999999999999972</v>
      </c>
    </row>
    <row r="18" spans="1:7" x14ac:dyDescent="0.2">
      <c r="A18">
        <f t="shared" si="3"/>
        <v>0.15</v>
      </c>
      <c r="B18" s="5">
        <f t="shared" si="1"/>
        <v>0</v>
      </c>
      <c r="C18" s="5">
        <f t="shared" si="2"/>
        <v>0</v>
      </c>
      <c r="D18" s="5"/>
      <c r="E18" s="5"/>
      <c r="F18">
        <v>34.4</v>
      </c>
      <c r="G18" s="5">
        <f t="shared" si="5"/>
        <v>-0.2640000000000029</v>
      </c>
    </row>
    <row r="19" spans="1:7" x14ac:dyDescent="0.2">
      <c r="A19">
        <f t="shared" si="3"/>
        <v>0.16</v>
      </c>
      <c r="B19" s="5">
        <f t="shared" si="1"/>
        <v>0</v>
      </c>
      <c r="C19" s="5">
        <f t="shared" si="2"/>
        <v>0</v>
      </c>
      <c r="D19" s="5"/>
      <c r="E19" s="5"/>
      <c r="F19">
        <v>34.299999999999997</v>
      </c>
      <c r="G19" s="5">
        <f t="shared" si="5"/>
        <v>-0.34800000000000253</v>
      </c>
    </row>
    <row r="20" spans="1:7" x14ac:dyDescent="0.2">
      <c r="A20">
        <f t="shared" si="3"/>
        <v>0.17</v>
      </c>
      <c r="B20" s="5">
        <f t="shared" si="1"/>
        <v>0</v>
      </c>
      <c r="C20" s="5">
        <f t="shared" si="2"/>
        <v>0</v>
      </c>
      <c r="D20" s="5"/>
      <c r="E20" s="5"/>
      <c r="F20">
        <v>34.200000000000003</v>
      </c>
      <c r="G20" s="5">
        <f t="shared" si="5"/>
        <v>-0.43199999999999861</v>
      </c>
    </row>
    <row r="21" spans="1:7" x14ac:dyDescent="0.2">
      <c r="A21">
        <f t="shared" si="3"/>
        <v>0.18000000000000002</v>
      </c>
      <c r="B21" s="5">
        <f t="shared" si="1"/>
        <v>0</v>
      </c>
      <c r="C21" s="5">
        <f t="shared" si="2"/>
        <v>0</v>
      </c>
      <c r="D21" s="5"/>
      <c r="E21" s="5"/>
      <c r="F21">
        <f>F20-0.1</f>
        <v>34.1</v>
      </c>
      <c r="G21" s="5">
        <f t="shared" si="5"/>
        <v>-0.51599999999999824</v>
      </c>
    </row>
    <row r="22" spans="1:7" x14ac:dyDescent="0.2">
      <c r="A22">
        <f t="shared" si="3"/>
        <v>0.19000000000000003</v>
      </c>
      <c r="B22" s="5">
        <f t="shared" si="1"/>
        <v>0</v>
      </c>
      <c r="C22" s="5">
        <f t="shared" si="2"/>
        <v>0</v>
      </c>
      <c r="D22" s="5"/>
      <c r="E22" s="5"/>
      <c r="F22">
        <f t="shared" ref="F22:F85" si="6">F21-0.1</f>
        <v>34</v>
      </c>
      <c r="G22" s="5">
        <f t="shared" si="5"/>
        <v>-0.60000000000000142</v>
      </c>
    </row>
    <row r="23" spans="1:7" x14ac:dyDescent="0.2">
      <c r="A23">
        <f t="shared" si="3"/>
        <v>0.20000000000000004</v>
      </c>
      <c r="B23" s="5">
        <f t="shared" si="1"/>
        <v>0</v>
      </c>
      <c r="C23" s="5">
        <f t="shared" si="2"/>
        <v>0</v>
      </c>
      <c r="D23" s="5"/>
      <c r="E23" s="5"/>
      <c r="F23">
        <f t="shared" si="6"/>
        <v>33.9</v>
      </c>
      <c r="G23" s="5">
        <f t="shared" si="5"/>
        <v>-0.68400000000000105</v>
      </c>
    </row>
    <row r="24" spans="1:7" x14ac:dyDescent="0.2">
      <c r="A24">
        <f t="shared" si="3"/>
        <v>0.21000000000000005</v>
      </c>
      <c r="B24" s="5">
        <f t="shared" si="1"/>
        <v>0</v>
      </c>
      <c r="C24" s="5">
        <f t="shared" si="2"/>
        <v>0</v>
      </c>
      <c r="D24" s="5"/>
      <c r="E24" s="5"/>
      <c r="F24">
        <f t="shared" si="6"/>
        <v>33.799999999999997</v>
      </c>
      <c r="G24" s="5">
        <f t="shared" si="5"/>
        <v>-0.76800000000000423</v>
      </c>
    </row>
    <row r="25" spans="1:7" x14ac:dyDescent="0.2">
      <c r="A25">
        <f t="shared" si="3"/>
        <v>0.22000000000000006</v>
      </c>
      <c r="B25" s="5">
        <f t="shared" si="1"/>
        <v>0</v>
      </c>
      <c r="C25" s="5">
        <f t="shared" si="2"/>
        <v>0</v>
      </c>
      <c r="D25" s="5"/>
      <c r="E25" s="5"/>
      <c r="F25">
        <f t="shared" si="6"/>
        <v>33.699999999999996</v>
      </c>
      <c r="G25" s="5">
        <f t="shared" si="5"/>
        <v>-0.85200000000000387</v>
      </c>
    </row>
    <row r="26" spans="1:7" x14ac:dyDescent="0.2">
      <c r="A26">
        <f t="shared" si="3"/>
        <v>0.23000000000000007</v>
      </c>
      <c r="B26" s="5">
        <f t="shared" si="1"/>
        <v>0</v>
      </c>
      <c r="C26" s="5">
        <f t="shared" si="2"/>
        <v>0</v>
      </c>
      <c r="D26" s="5"/>
      <c r="E26" s="5"/>
      <c r="F26">
        <f t="shared" si="6"/>
        <v>33.599999999999994</v>
      </c>
      <c r="G26" s="5">
        <f t="shared" si="5"/>
        <v>-0.93600000000000705</v>
      </c>
    </row>
    <row r="27" spans="1:7" x14ac:dyDescent="0.2">
      <c r="A27">
        <f t="shared" si="3"/>
        <v>0.24000000000000007</v>
      </c>
      <c r="B27" s="5">
        <f t="shared" si="1"/>
        <v>0</v>
      </c>
      <c r="C27" s="5">
        <f t="shared" si="2"/>
        <v>0</v>
      </c>
      <c r="D27" s="5"/>
      <c r="E27" s="5"/>
      <c r="F27">
        <f t="shared" si="6"/>
        <v>33.499999999999993</v>
      </c>
      <c r="G27" s="5">
        <f t="shared" si="5"/>
        <v>-1.0200000000000067</v>
      </c>
    </row>
    <row r="28" spans="1:7" x14ac:dyDescent="0.2">
      <c r="A28">
        <f t="shared" si="3"/>
        <v>0.25000000000000006</v>
      </c>
      <c r="B28" s="5">
        <f t="shared" si="1"/>
        <v>0</v>
      </c>
      <c r="C28" s="5">
        <f t="shared" si="2"/>
        <v>0</v>
      </c>
      <c r="D28" s="5"/>
      <c r="E28" s="5"/>
      <c r="F28">
        <f t="shared" si="6"/>
        <v>33.399999999999991</v>
      </c>
      <c r="G28" s="5">
        <f t="shared" si="5"/>
        <v>-1.1040000000000099</v>
      </c>
    </row>
    <row r="29" spans="1:7" x14ac:dyDescent="0.2">
      <c r="A29">
        <f t="shared" si="3"/>
        <v>0.26000000000000006</v>
      </c>
      <c r="B29" s="5">
        <f t="shared" si="1"/>
        <v>0</v>
      </c>
      <c r="C29" s="5">
        <f t="shared" si="2"/>
        <v>0</v>
      </c>
      <c r="D29" s="5"/>
      <c r="E29" s="5"/>
      <c r="F29">
        <f t="shared" si="6"/>
        <v>33.29999999999999</v>
      </c>
      <c r="G29" s="5">
        <f t="shared" si="5"/>
        <v>-1.1880000000000095</v>
      </c>
    </row>
    <row r="30" spans="1:7" x14ac:dyDescent="0.2">
      <c r="A30">
        <f>A29+0.01</f>
        <v>0.27000000000000007</v>
      </c>
      <c r="B30" s="5">
        <f t="shared" si="1"/>
        <v>0</v>
      </c>
      <c r="C30" s="5">
        <f t="shared" si="2"/>
        <v>0</v>
      </c>
      <c r="D30" s="5"/>
      <c r="E30" s="5"/>
      <c r="F30">
        <f t="shared" si="6"/>
        <v>33.199999999999989</v>
      </c>
      <c r="G30" s="5">
        <f t="shared" si="5"/>
        <v>-1.2720000000000091</v>
      </c>
    </row>
    <row r="31" spans="1:7" x14ac:dyDescent="0.2">
      <c r="A31">
        <f t="shared" si="3"/>
        <v>0.28000000000000008</v>
      </c>
      <c r="B31" s="5">
        <f t="shared" si="1"/>
        <v>0</v>
      </c>
      <c r="C31" s="5">
        <f t="shared" si="2"/>
        <v>0</v>
      </c>
      <c r="D31" s="5"/>
      <c r="E31" s="5"/>
      <c r="F31">
        <f t="shared" si="6"/>
        <v>33.099999999999987</v>
      </c>
      <c r="G31" s="5">
        <f t="shared" si="5"/>
        <v>-1.3560000000000123</v>
      </c>
    </row>
    <row r="32" spans="1:7" x14ac:dyDescent="0.2">
      <c r="A32">
        <f t="shared" si="3"/>
        <v>0.29000000000000009</v>
      </c>
      <c r="B32" s="5">
        <f t="shared" si="1"/>
        <v>0</v>
      </c>
      <c r="C32" s="5">
        <f t="shared" si="2"/>
        <v>0</v>
      </c>
      <c r="D32" s="5"/>
      <c r="E32" s="5"/>
      <c r="F32">
        <f t="shared" si="6"/>
        <v>32.999999999999986</v>
      </c>
      <c r="G32" s="5">
        <f t="shared" si="5"/>
        <v>-1.4400000000000119</v>
      </c>
    </row>
    <row r="33" spans="1:7" x14ac:dyDescent="0.2">
      <c r="A33">
        <f t="shared" si="3"/>
        <v>0.3000000000000001</v>
      </c>
      <c r="B33" s="5">
        <f t="shared" si="1"/>
        <v>0</v>
      </c>
      <c r="C33" s="5">
        <f t="shared" si="2"/>
        <v>0</v>
      </c>
      <c r="D33" s="5"/>
      <c r="E33" s="5"/>
      <c r="F33">
        <f t="shared" si="6"/>
        <v>32.899999999999984</v>
      </c>
      <c r="G33" s="5">
        <f t="shared" si="5"/>
        <v>-1.5240000000000151</v>
      </c>
    </row>
    <row r="34" spans="1:7" x14ac:dyDescent="0.2">
      <c r="A34">
        <f t="shared" si="3"/>
        <v>0.31000000000000011</v>
      </c>
      <c r="B34" s="5">
        <f t="shared" si="1"/>
        <v>0</v>
      </c>
      <c r="C34" s="5">
        <f t="shared" si="2"/>
        <v>0</v>
      </c>
      <c r="D34" s="5"/>
      <c r="E34" s="5"/>
      <c r="F34">
        <f t="shared" si="6"/>
        <v>32.799999999999983</v>
      </c>
      <c r="G34" s="5">
        <f t="shared" si="5"/>
        <v>-1.6080000000000148</v>
      </c>
    </row>
    <row r="35" spans="1:7" x14ac:dyDescent="0.2">
      <c r="A35">
        <f t="shared" si="3"/>
        <v>0.32000000000000012</v>
      </c>
      <c r="B35" s="5">
        <f t="shared" si="1"/>
        <v>0</v>
      </c>
      <c r="C35" s="5">
        <f t="shared" si="2"/>
        <v>0</v>
      </c>
      <c r="D35" s="5"/>
      <c r="E35" s="5"/>
      <c r="F35">
        <f t="shared" si="6"/>
        <v>32.699999999999982</v>
      </c>
      <c r="G35" s="5">
        <f t="shared" si="5"/>
        <v>-1.6920000000000179</v>
      </c>
    </row>
    <row r="36" spans="1:7" x14ac:dyDescent="0.2">
      <c r="A36">
        <f t="shared" si="3"/>
        <v>0.33000000000000013</v>
      </c>
      <c r="B36" s="5">
        <f t="shared" ref="B36:B67" si="7">($R36*-20)+((1-A36)*$S$3)</f>
        <v>0</v>
      </c>
      <c r="C36" s="5">
        <f t="shared" ref="C36:C67" si="8">($R36*-40)+((1-A36)*$T$3)</f>
        <v>0</v>
      </c>
      <c r="D36" s="5"/>
      <c r="E36" s="5"/>
      <c r="F36">
        <f t="shared" si="6"/>
        <v>32.59999999999998</v>
      </c>
      <c r="G36" s="5">
        <f t="shared" si="5"/>
        <v>-1.7760000000000176</v>
      </c>
    </row>
    <row r="37" spans="1:7" x14ac:dyDescent="0.2">
      <c r="A37">
        <f t="shared" si="3"/>
        <v>0.34000000000000014</v>
      </c>
      <c r="B37" s="5">
        <f t="shared" si="7"/>
        <v>0</v>
      </c>
      <c r="C37" s="5">
        <f t="shared" si="8"/>
        <v>0</v>
      </c>
      <c r="D37" s="5"/>
      <c r="E37" s="5"/>
      <c r="F37">
        <f t="shared" si="6"/>
        <v>32.499999999999979</v>
      </c>
      <c r="G37" s="5">
        <f t="shared" si="5"/>
        <v>-1.8600000000000207</v>
      </c>
    </row>
    <row r="38" spans="1:7" x14ac:dyDescent="0.2">
      <c r="A38">
        <f t="shared" si="3"/>
        <v>0.35000000000000014</v>
      </c>
      <c r="B38" s="5">
        <f t="shared" si="7"/>
        <v>0</v>
      </c>
      <c r="C38" s="5">
        <f t="shared" si="8"/>
        <v>0</v>
      </c>
      <c r="D38" s="5"/>
      <c r="E38" s="5"/>
      <c r="F38">
        <f t="shared" si="6"/>
        <v>32.399999999999977</v>
      </c>
      <c r="G38" s="5">
        <f t="shared" si="5"/>
        <v>-1.9440000000000204</v>
      </c>
    </row>
    <row r="39" spans="1:7" x14ac:dyDescent="0.2">
      <c r="A39">
        <f t="shared" si="3"/>
        <v>0.36000000000000015</v>
      </c>
      <c r="B39" s="5">
        <f t="shared" si="7"/>
        <v>0</v>
      </c>
      <c r="C39" s="5">
        <f t="shared" si="8"/>
        <v>0</v>
      </c>
      <c r="D39" s="5"/>
      <c r="E39" s="5"/>
      <c r="F39">
        <f t="shared" si="6"/>
        <v>32.299999999999976</v>
      </c>
      <c r="G39" s="5">
        <f>0.84*F39-29.16</f>
        <v>-2.02800000000002</v>
      </c>
    </row>
    <row r="40" spans="1:7" x14ac:dyDescent="0.2">
      <c r="A40">
        <f t="shared" si="3"/>
        <v>0.37000000000000016</v>
      </c>
      <c r="B40" s="5">
        <f t="shared" si="7"/>
        <v>0</v>
      </c>
      <c r="C40" s="5">
        <f t="shared" si="8"/>
        <v>0</v>
      </c>
      <c r="D40" s="5"/>
      <c r="E40" s="5"/>
      <c r="F40">
        <f t="shared" si="6"/>
        <v>32.199999999999974</v>
      </c>
      <c r="G40" s="5">
        <f t="shared" ref="G40:G103" si="9">0.84*F40-29.16</f>
        <v>-2.1120000000000232</v>
      </c>
    </row>
    <row r="41" spans="1:7" x14ac:dyDescent="0.2">
      <c r="A41">
        <f t="shared" si="3"/>
        <v>0.38000000000000017</v>
      </c>
      <c r="B41" s="5">
        <f t="shared" si="7"/>
        <v>0</v>
      </c>
      <c r="C41" s="5">
        <f t="shared" si="8"/>
        <v>0</v>
      </c>
      <c r="D41" s="5"/>
      <c r="E41" s="5"/>
      <c r="F41">
        <f t="shared" si="6"/>
        <v>32.099999999999973</v>
      </c>
      <c r="G41" s="5">
        <f t="shared" si="9"/>
        <v>-2.1960000000000228</v>
      </c>
    </row>
    <row r="42" spans="1:7" x14ac:dyDescent="0.2">
      <c r="A42">
        <f t="shared" si="3"/>
        <v>0.39000000000000018</v>
      </c>
      <c r="B42" s="5">
        <f t="shared" si="7"/>
        <v>0</v>
      </c>
      <c r="C42" s="5">
        <f t="shared" si="8"/>
        <v>0</v>
      </c>
      <c r="D42" s="5"/>
      <c r="E42" s="5"/>
      <c r="F42">
        <f t="shared" si="6"/>
        <v>31.999999999999972</v>
      </c>
      <c r="G42" s="5">
        <f t="shared" si="9"/>
        <v>-2.280000000000026</v>
      </c>
    </row>
    <row r="43" spans="1:7" x14ac:dyDescent="0.2">
      <c r="A43">
        <f t="shared" si="3"/>
        <v>0.40000000000000019</v>
      </c>
      <c r="B43" s="5">
        <f t="shared" si="7"/>
        <v>0</v>
      </c>
      <c r="C43" s="5">
        <f t="shared" si="8"/>
        <v>0</v>
      </c>
      <c r="D43" s="5"/>
      <c r="E43" s="5"/>
      <c r="F43">
        <f t="shared" si="6"/>
        <v>31.89999999999997</v>
      </c>
      <c r="G43" s="5">
        <f t="shared" si="9"/>
        <v>-2.3640000000000256</v>
      </c>
    </row>
    <row r="44" spans="1:7" x14ac:dyDescent="0.2">
      <c r="A44">
        <f t="shared" si="3"/>
        <v>0.4100000000000002</v>
      </c>
      <c r="B44" s="5">
        <f t="shared" si="7"/>
        <v>0</v>
      </c>
      <c r="C44" s="5">
        <f t="shared" si="8"/>
        <v>0</v>
      </c>
      <c r="D44" s="5"/>
      <c r="E44" s="5"/>
      <c r="F44">
        <f t="shared" si="6"/>
        <v>31.799999999999969</v>
      </c>
      <c r="G44" s="5">
        <f t="shared" si="9"/>
        <v>-2.4480000000000288</v>
      </c>
    </row>
    <row r="45" spans="1:7" x14ac:dyDescent="0.2">
      <c r="A45">
        <f t="shared" si="3"/>
        <v>0.42000000000000021</v>
      </c>
      <c r="B45" s="5">
        <f t="shared" si="7"/>
        <v>0</v>
      </c>
      <c r="C45" s="5">
        <f t="shared" si="8"/>
        <v>0</v>
      </c>
      <c r="D45" s="5"/>
      <c r="E45" s="5"/>
      <c r="F45">
        <f t="shared" si="6"/>
        <v>31.699999999999967</v>
      </c>
      <c r="G45" s="5">
        <f t="shared" si="9"/>
        <v>-2.5320000000000285</v>
      </c>
    </row>
    <row r="46" spans="1:7" x14ac:dyDescent="0.2">
      <c r="A46">
        <f t="shared" si="3"/>
        <v>0.43000000000000022</v>
      </c>
      <c r="B46" s="5">
        <f t="shared" si="7"/>
        <v>0</v>
      </c>
      <c r="C46" s="5">
        <f t="shared" si="8"/>
        <v>0</v>
      </c>
      <c r="D46" s="5"/>
      <c r="E46" s="5"/>
      <c r="F46">
        <f t="shared" si="6"/>
        <v>31.599999999999966</v>
      </c>
      <c r="G46" s="5">
        <f t="shared" si="9"/>
        <v>-2.6160000000000281</v>
      </c>
    </row>
    <row r="47" spans="1:7" x14ac:dyDescent="0.2">
      <c r="A47">
        <f t="shared" si="3"/>
        <v>0.44000000000000022</v>
      </c>
      <c r="B47" s="5">
        <f t="shared" si="7"/>
        <v>0</v>
      </c>
      <c r="C47" s="5">
        <f t="shared" si="8"/>
        <v>0</v>
      </c>
      <c r="D47" s="5"/>
      <c r="E47" s="5"/>
      <c r="F47">
        <f t="shared" si="6"/>
        <v>31.499999999999964</v>
      </c>
      <c r="G47" s="5">
        <f t="shared" si="9"/>
        <v>-2.7000000000000313</v>
      </c>
    </row>
    <row r="48" spans="1:7" x14ac:dyDescent="0.2">
      <c r="A48">
        <f t="shared" si="3"/>
        <v>0.45000000000000023</v>
      </c>
      <c r="B48" s="5">
        <f t="shared" si="7"/>
        <v>0</v>
      </c>
      <c r="C48" s="5">
        <f t="shared" si="8"/>
        <v>0</v>
      </c>
      <c r="D48" s="5"/>
      <c r="E48" s="5"/>
      <c r="F48">
        <f t="shared" si="6"/>
        <v>31.399999999999963</v>
      </c>
      <c r="G48" s="5">
        <f>0.84*F48-29.16</f>
        <v>-2.7840000000000309</v>
      </c>
    </row>
    <row r="49" spans="1:7" x14ac:dyDescent="0.2">
      <c r="A49">
        <f t="shared" si="3"/>
        <v>0.46000000000000024</v>
      </c>
      <c r="B49" s="5">
        <f t="shared" si="7"/>
        <v>0</v>
      </c>
      <c r="C49" s="5">
        <f t="shared" si="8"/>
        <v>0</v>
      </c>
      <c r="D49" s="5"/>
      <c r="E49" s="5"/>
      <c r="F49">
        <f t="shared" si="6"/>
        <v>31.299999999999962</v>
      </c>
      <c r="G49" s="5">
        <f t="shared" si="9"/>
        <v>-2.8680000000000341</v>
      </c>
    </row>
    <row r="50" spans="1:7" x14ac:dyDescent="0.2">
      <c r="A50">
        <f t="shared" si="3"/>
        <v>0.47000000000000025</v>
      </c>
      <c r="B50" s="5">
        <f t="shared" si="7"/>
        <v>0</v>
      </c>
      <c r="C50" s="5">
        <f t="shared" si="8"/>
        <v>0</v>
      </c>
      <c r="D50" s="5"/>
      <c r="E50" s="5"/>
      <c r="F50">
        <f t="shared" si="6"/>
        <v>31.19999999999996</v>
      </c>
      <c r="G50" s="5">
        <f t="shared" si="9"/>
        <v>-2.9520000000000337</v>
      </c>
    </row>
    <row r="51" spans="1:7" x14ac:dyDescent="0.2">
      <c r="A51">
        <f t="shared" si="3"/>
        <v>0.48000000000000026</v>
      </c>
      <c r="B51" s="5">
        <f t="shared" si="7"/>
        <v>0</v>
      </c>
      <c r="C51" s="5">
        <f t="shared" si="8"/>
        <v>0</v>
      </c>
      <c r="D51" s="5"/>
      <c r="E51" s="5"/>
      <c r="F51">
        <f t="shared" si="6"/>
        <v>31.099999999999959</v>
      </c>
      <c r="G51" s="5">
        <f t="shared" si="9"/>
        <v>-3.0360000000000369</v>
      </c>
    </row>
    <row r="52" spans="1:7" x14ac:dyDescent="0.2">
      <c r="A52">
        <f t="shared" si="3"/>
        <v>0.49000000000000027</v>
      </c>
      <c r="B52" s="5">
        <f t="shared" si="7"/>
        <v>0</v>
      </c>
      <c r="C52" s="5">
        <f t="shared" si="8"/>
        <v>0</v>
      </c>
      <c r="D52" s="5"/>
      <c r="E52" s="5"/>
      <c r="F52">
        <f t="shared" si="6"/>
        <v>30.999999999999957</v>
      </c>
      <c r="G52" s="5">
        <f t="shared" si="9"/>
        <v>-3.1200000000000365</v>
      </c>
    </row>
    <row r="53" spans="1:7" x14ac:dyDescent="0.2">
      <c r="A53">
        <f>A52+0.01</f>
        <v>0.50000000000000022</v>
      </c>
      <c r="B53" s="5">
        <f t="shared" si="7"/>
        <v>0</v>
      </c>
      <c r="C53" s="5">
        <f t="shared" si="8"/>
        <v>0</v>
      </c>
      <c r="D53" s="5"/>
      <c r="E53" s="5"/>
      <c r="F53">
        <f t="shared" si="6"/>
        <v>30.899999999999956</v>
      </c>
      <c r="G53" s="5">
        <f>0.84*F53-29.16</f>
        <v>-3.2040000000000397</v>
      </c>
    </row>
    <row r="54" spans="1:7" x14ac:dyDescent="0.2">
      <c r="A54">
        <f t="shared" si="3"/>
        <v>0.51000000000000023</v>
      </c>
      <c r="B54" s="5">
        <f t="shared" si="7"/>
        <v>0</v>
      </c>
      <c r="C54" s="5">
        <f t="shared" si="8"/>
        <v>0</v>
      </c>
      <c r="D54" s="5"/>
      <c r="E54" s="5"/>
      <c r="F54">
        <f t="shared" si="6"/>
        <v>30.799999999999955</v>
      </c>
      <c r="G54" s="5">
        <f t="shared" si="9"/>
        <v>-3.2880000000000393</v>
      </c>
    </row>
    <row r="55" spans="1:7" x14ac:dyDescent="0.2">
      <c r="A55">
        <f t="shared" si="3"/>
        <v>0.52000000000000024</v>
      </c>
      <c r="B55" s="5">
        <f t="shared" si="7"/>
        <v>0</v>
      </c>
      <c r="C55" s="5">
        <f t="shared" si="8"/>
        <v>0</v>
      </c>
      <c r="D55" s="5"/>
      <c r="E55" s="5"/>
      <c r="F55">
        <f t="shared" si="6"/>
        <v>30.699999999999953</v>
      </c>
      <c r="G55" s="5">
        <f t="shared" si="9"/>
        <v>-3.372000000000039</v>
      </c>
    </row>
    <row r="56" spans="1:7" x14ac:dyDescent="0.2">
      <c r="A56">
        <f t="shared" si="3"/>
        <v>0.53000000000000025</v>
      </c>
      <c r="B56" s="5">
        <f t="shared" si="7"/>
        <v>0</v>
      </c>
      <c r="C56" s="5">
        <f t="shared" si="8"/>
        <v>0</v>
      </c>
      <c r="D56" s="5"/>
      <c r="E56" s="5"/>
      <c r="F56">
        <f t="shared" si="6"/>
        <v>30.599999999999952</v>
      </c>
      <c r="G56" s="5">
        <f t="shared" si="9"/>
        <v>-3.4560000000000421</v>
      </c>
    </row>
    <row r="57" spans="1:7" x14ac:dyDescent="0.2">
      <c r="A57">
        <f t="shared" si="3"/>
        <v>0.54000000000000026</v>
      </c>
      <c r="B57" s="5">
        <f t="shared" si="7"/>
        <v>0</v>
      </c>
      <c r="C57" s="5">
        <f t="shared" si="8"/>
        <v>0</v>
      </c>
      <c r="D57" s="5"/>
      <c r="E57" s="5"/>
      <c r="F57">
        <f t="shared" si="6"/>
        <v>30.49999999999995</v>
      </c>
      <c r="G57" s="5">
        <f t="shared" si="9"/>
        <v>-3.5400000000000418</v>
      </c>
    </row>
    <row r="58" spans="1:7" x14ac:dyDescent="0.2">
      <c r="A58">
        <f t="shared" si="3"/>
        <v>0.55000000000000027</v>
      </c>
      <c r="B58" s="5">
        <f t="shared" si="7"/>
        <v>0</v>
      </c>
      <c r="C58" s="5">
        <f t="shared" si="8"/>
        <v>0</v>
      </c>
      <c r="D58" s="5"/>
      <c r="E58" s="5"/>
      <c r="F58">
        <f t="shared" si="6"/>
        <v>30.399999999999949</v>
      </c>
      <c r="G58" s="5">
        <f t="shared" si="9"/>
        <v>-3.624000000000045</v>
      </c>
    </row>
    <row r="59" spans="1:7" x14ac:dyDescent="0.2">
      <c r="A59">
        <f t="shared" si="3"/>
        <v>0.56000000000000028</v>
      </c>
      <c r="B59" s="5">
        <f t="shared" si="7"/>
        <v>0</v>
      </c>
      <c r="C59" s="5">
        <f t="shared" si="8"/>
        <v>0</v>
      </c>
      <c r="D59" s="5"/>
      <c r="E59" s="5"/>
      <c r="F59">
        <f t="shared" si="6"/>
        <v>30.299999999999947</v>
      </c>
      <c r="G59" s="5">
        <f>0.84*F59-29.16</f>
        <v>-3.7080000000000446</v>
      </c>
    </row>
    <row r="60" spans="1:7" x14ac:dyDescent="0.2">
      <c r="A60">
        <f t="shared" si="3"/>
        <v>0.57000000000000028</v>
      </c>
      <c r="B60" s="5">
        <f t="shared" si="7"/>
        <v>0</v>
      </c>
      <c r="C60" s="5">
        <f t="shared" si="8"/>
        <v>0</v>
      </c>
      <c r="D60" s="5"/>
      <c r="E60" s="5"/>
      <c r="F60">
        <f t="shared" si="6"/>
        <v>30.199999999999946</v>
      </c>
      <c r="G60" s="5">
        <f t="shared" si="9"/>
        <v>-3.7920000000000478</v>
      </c>
    </row>
    <row r="61" spans="1:7" x14ac:dyDescent="0.2">
      <c r="A61">
        <f t="shared" si="3"/>
        <v>0.58000000000000029</v>
      </c>
      <c r="B61" s="5">
        <f t="shared" si="7"/>
        <v>0</v>
      </c>
      <c r="C61" s="5">
        <f t="shared" si="8"/>
        <v>0</v>
      </c>
      <c r="D61" s="5"/>
      <c r="E61" s="5"/>
      <c r="F61">
        <f t="shared" si="6"/>
        <v>30.099999999999945</v>
      </c>
      <c r="G61" s="5">
        <f t="shared" si="9"/>
        <v>-3.8760000000000474</v>
      </c>
    </row>
    <row r="62" spans="1:7" x14ac:dyDescent="0.2">
      <c r="A62">
        <f t="shared" si="3"/>
        <v>0.5900000000000003</v>
      </c>
      <c r="B62" s="5">
        <f t="shared" si="7"/>
        <v>0</v>
      </c>
      <c r="C62" s="5">
        <f t="shared" si="8"/>
        <v>0</v>
      </c>
      <c r="D62" s="5"/>
      <c r="E62" s="5"/>
      <c r="F62">
        <f t="shared" si="6"/>
        <v>29.999999999999943</v>
      </c>
      <c r="G62" s="5">
        <f>0.84*F62-29.16</f>
        <v>-3.9600000000000506</v>
      </c>
    </row>
    <row r="63" spans="1:7" x14ac:dyDescent="0.2">
      <c r="A63">
        <f t="shared" si="3"/>
        <v>0.60000000000000031</v>
      </c>
      <c r="B63" s="5">
        <f t="shared" si="7"/>
        <v>0</v>
      </c>
      <c r="C63" s="5">
        <f t="shared" si="8"/>
        <v>0</v>
      </c>
      <c r="D63" s="5"/>
      <c r="E63" s="5"/>
      <c r="F63">
        <f t="shared" si="6"/>
        <v>29.899999999999942</v>
      </c>
      <c r="G63" s="5">
        <f t="shared" si="9"/>
        <v>-4.0440000000000502</v>
      </c>
    </row>
    <row r="64" spans="1:7" x14ac:dyDescent="0.2">
      <c r="A64">
        <f t="shared" si="3"/>
        <v>0.61000000000000032</v>
      </c>
      <c r="B64" s="5">
        <f t="shared" si="7"/>
        <v>0</v>
      </c>
      <c r="C64" s="5">
        <f t="shared" si="8"/>
        <v>0</v>
      </c>
      <c r="D64" s="5"/>
      <c r="E64" s="5"/>
      <c r="F64">
        <f t="shared" si="6"/>
        <v>29.79999999999994</v>
      </c>
      <c r="G64" s="5">
        <f t="shared" si="9"/>
        <v>-4.1280000000000499</v>
      </c>
    </row>
    <row r="65" spans="1:7" x14ac:dyDescent="0.2">
      <c r="A65">
        <f t="shared" si="3"/>
        <v>0.62000000000000033</v>
      </c>
      <c r="B65" s="5">
        <f t="shared" si="7"/>
        <v>0</v>
      </c>
      <c r="C65" s="5">
        <f t="shared" si="8"/>
        <v>0</v>
      </c>
      <c r="D65" s="5"/>
      <c r="E65" s="5"/>
      <c r="F65">
        <f t="shared" si="6"/>
        <v>29.699999999999939</v>
      </c>
      <c r="G65" s="5">
        <f t="shared" si="9"/>
        <v>-4.212000000000053</v>
      </c>
    </row>
    <row r="66" spans="1:7" x14ac:dyDescent="0.2">
      <c r="A66">
        <f t="shared" si="3"/>
        <v>0.63000000000000034</v>
      </c>
      <c r="B66" s="5">
        <f t="shared" si="7"/>
        <v>0</v>
      </c>
      <c r="C66" s="5">
        <f t="shared" si="8"/>
        <v>0</v>
      </c>
      <c r="D66" s="5"/>
      <c r="E66" s="5"/>
      <c r="F66">
        <f t="shared" si="6"/>
        <v>29.599999999999937</v>
      </c>
      <c r="G66" s="5">
        <f t="shared" si="9"/>
        <v>-4.2960000000000527</v>
      </c>
    </row>
    <row r="67" spans="1:7" x14ac:dyDescent="0.2">
      <c r="A67">
        <f t="shared" si="3"/>
        <v>0.64000000000000035</v>
      </c>
      <c r="B67" s="5">
        <f t="shared" si="7"/>
        <v>0</v>
      </c>
      <c r="C67" s="5">
        <f t="shared" si="8"/>
        <v>0</v>
      </c>
      <c r="D67" s="5"/>
      <c r="E67" s="5"/>
      <c r="F67">
        <f t="shared" si="6"/>
        <v>29.499999999999936</v>
      </c>
      <c r="G67" s="5">
        <f t="shared" si="9"/>
        <v>-4.3800000000000558</v>
      </c>
    </row>
    <row r="68" spans="1:7" x14ac:dyDescent="0.2">
      <c r="A68">
        <f t="shared" si="3"/>
        <v>0.65000000000000036</v>
      </c>
      <c r="B68" s="5">
        <f t="shared" ref="B68:B99" si="10">($R68*-20)+((1-A68)*$S$3)</f>
        <v>0</v>
      </c>
      <c r="C68" s="5">
        <f t="shared" ref="C68:C103" si="11">($R68*-40)+((1-A68)*$T$3)</f>
        <v>0</v>
      </c>
      <c r="D68" s="5"/>
      <c r="E68" s="5"/>
      <c r="F68">
        <f t="shared" si="6"/>
        <v>29.399999999999935</v>
      </c>
      <c r="G68" s="5">
        <f t="shared" si="9"/>
        <v>-4.4640000000000555</v>
      </c>
    </row>
    <row r="69" spans="1:7" x14ac:dyDescent="0.2">
      <c r="A69">
        <f t="shared" si="3"/>
        <v>0.66000000000000036</v>
      </c>
      <c r="B69" s="5">
        <f t="shared" si="10"/>
        <v>0</v>
      </c>
      <c r="C69" s="5">
        <f t="shared" si="11"/>
        <v>0</v>
      </c>
      <c r="D69" s="5"/>
      <c r="E69" s="5"/>
      <c r="F69">
        <f t="shared" si="6"/>
        <v>29.299999999999933</v>
      </c>
      <c r="G69" s="5">
        <f t="shared" si="9"/>
        <v>-4.5480000000000587</v>
      </c>
    </row>
    <row r="70" spans="1:7" x14ac:dyDescent="0.2">
      <c r="A70">
        <f t="shared" ref="A70:A71" si="12">A69+0.01</f>
        <v>0.67000000000000037</v>
      </c>
      <c r="B70" s="5">
        <f t="shared" si="10"/>
        <v>0</v>
      </c>
      <c r="C70" s="5">
        <f t="shared" si="11"/>
        <v>0</v>
      </c>
      <c r="D70" s="5"/>
      <c r="E70" s="5"/>
      <c r="F70">
        <f t="shared" si="6"/>
        <v>29.199999999999932</v>
      </c>
      <c r="G70" s="5">
        <f t="shared" si="9"/>
        <v>-4.6320000000000583</v>
      </c>
    </row>
    <row r="71" spans="1:7" x14ac:dyDescent="0.2">
      <c r="A71">
        <f t="shared" si="12"/>
        <v>0.68000000000000038</v>
      </c>
      <c r="B71" s="5">
        <f t="shared" si="10"/>
        <v>0</v>
      </c>
      <c r="C71" s="5">
        <f t="shared" si="11"/>
        <v>0</v>
      </c>
      <c r="D71" s="5"/>
      <c r="E71" s="5"/>
      <c r="F71">
        <f t="shared" si="6"/>
        <v>29.09999999999993</v>
      </c>
      <c r="G71" s="5">
        <f>0.84*F71-29.16</f>
        <v>-4.7160000000000579</v>
      </c>
    </row>
    <row r="72" spans="1:7" x14ac:dyDescent="0.2">
      <c r="A72">
        <f>A71+0.01</f>
        <v>0.69000000000000039</v>
      </c>
      <c r="B72" s="5">
        <f t="shared" si="10"/>
        <v>0</v>
      </c>
      <c r="C72" s="5">
        <f t="shared" si="11"/>
        <v>0</v>
      </c>
      <c r="D72" s="5"/>
      <c r="E72" s="5"/>
      <c r="F72">
        <f t="shared" si="6"/>
        <v>28.999999999999929</v>
      </c>
      <c r="G72" s="5">
        <f t="shared" si="9"/>
        <v>-4.8000000000000611</v>
      </c>
    </row>
    <row r="73" spans="1:7" x14ac:dyDescent="0.2">
      <c r="A73">
        <f t="shared" ref="A73:A87" si="13">A72+0.01</f>
        <v>0.7000000000000004</v>
      </c>
      <c r="B73" s="5">
        <f t="shared" si="10"/>
        <v>0</v>
      </c>
      <c r="C73" s="5">
        <f t="shared" si="11"/>
        <v>0</v>
      </c>
      <c r="D73" s="5"/>
      <c r="E73" s="5"/>
      <c r="F73">
        <f t="shared" si="6"/>
        <v>28.899999999999928</v>
      </c>
      <c r="G73" s="5">
        <f t="shared" si="9"/>
        <v>-4.8840000000000607</v>
      </c>
    </row>
    <row r="74" spans="1:7" x14ac:dyDescent="0.2">
      <c r="A74">
        <f t="shared" si="13"/>
        <v>0.71000000000000041</v>
      </c>
      <c r="B74" s="5">
        <f t="shared" si="10"/>
        <v>0</v>
      </c>
      <c r="C74" s="5">
        <f t="shared" si="11"/>
        <v>0</v>
      </c>
      <c r="D74" s="5"/>
      <c r="E74" s="5"/>
      <c r="F74">
        <f t="shared" si="6"/>
        <v>28.799999999999926</v>
      </c>
      <c r="G74" s="5">
        <f t="shared" si="9"/>
        <v>-4.9680000000000639</v>
      </c>
    </row>
    <row r="75" spans="1:7" x14ac:dyDescent="0.2">
      <c r="A75">
        <f t="shared" si="13"/>
        <v>0.72000000000000042</v>
      </c>
      <c r="B75" s="5">
        <f t="shared" si="10"/>
        <v>0</v>
      </c>
      <c r="C75" s="5">
        <f t="shared" si="11"/>
        <v>0</v>
      </c>
      <c r="D75" s="5"/>
      <c r="E75" s="5"/>
      <c r="F75">
        <f t="shared" si="6"/>
        <v>28.699999999999925</v>
      </c>
      <c r="G75" s="5">
        <f t="shared" si="9"/>
        <v>-5.0520000000000636</v>
      </c>
    </row>
    <row r="76" spans="1:7" x14ac:dyDescent="0.2">
      <c r="A76">
        <f t="shared" si="13"/>
        <v>0.73000000000000043</v>
      </c>
      <c r="B76" s="5">
        <f t="shared" si="10"/>
        <v>0</v>
      </c>
      <c r="C76" s="5">
        <f t="shared" si="11"/>
        <v>0</v>
      </c>
      <c r="D76" s="5"/>
      <c r="E76" s="5"/>
      <c r="F76">
        <f t="shared" si="6"/>
        <v>28.599999999999923</v>
      </c>
      <c r="G76" s="5">
        <f>0.84*F76-29.16</f>
        <v>-5.1360000000000667</v>
      </c>
    </row>
    <row r="77" spans="1:7" x14ac:dyDescent="0.2">
      <c r="A77">
        <f t="shared" si="13"/>
        <v>0.74000000000000044</v>
      </c>
      <c r="B77" s="5">
        <f t="shared" si="10"/>
        <v>0</v>
      </c>
      <c r="C77" s="5">
        <f t="shared" si="11"/>
        <v>0</v>
      </c>
      <c r="D77" s="5"/>
      <c r="E77" s="5"/>
      <c r="F77">
        <f t="shared" si="6"/>
        <v>28.499999999999922</v>
      </c>
      <c r="G77" s="5">
        <f t="shared" si="9"/>
        <v>-5.2200000000000664</v>
      </c>
    </row>
    <row r="78" spans="1:7" x14ac:dyDescent="0.2">
      <c r="A78">
        <f t="shared" si="13"/>
        <v>0.75000000000000044</v>
      </c>
      <c r="B78" s="5">
        <f t="shared" si="10"/>
        <v>0</v>
      </c>
      <c r="C78" s="5">
        <f t="shared" si="11"/>
        <v>0</v>
      </c>
      <c r="D78" s="5"/>
      <c r="E78" s="5"/>
      <c r="F78">
        <f t="shared" si="6"/>
        <v>28.39999999999992</v>
      </c>
      <c r="G78" s="5">
        <f t="shared" si="9"/>
        <v>-5.3040000000000695</v>
      </c>
    </row>
    <row r="79" spans="1:7" x14ac:dyDescent="0.2">
      <c r="A79">
        <f t="shared" si="13"/>
        <v>0.76000000000000045</v>
      </c>
      <c r="B79" s="5">
        <f t="shared" si="10"/>
        <v>0</v>
      </c>
      <c r="C79" s="5">
        <f t="shared" si="11"/>
        <v>0</v>
      </c>
      <c r="D79" s="5"/>
      <c r="E79" s="5"/>
      <c r="F79">
        <f t="shared" si="6"/>
        <v>28.299999999999919</v>
      </c>
      <c r="G79" s="5">
        <f t="shared" si="9"/>
        <v>-5.3880000000000692</v>
      </c>
    </row>
    <row r="80" spans="1:7" x14ac:dyDescent="0.2">
      <c r="A80">
        <f t="shared" si="13"/>
        <v>0.77000000000000046</v>
      </c>
      <c r="B80" s="5">
        <f t="shared" si="10"/>
        <v>0</v>
      </c>
      <c r="C80" s="5">
        <f t="shared" si="11"/>
        <v>0</v>
      </c>
      <c r="D80" s="5"/>
      <c r="E80" s="5"/>
      <c r="F80">
        <f t="shared" si="6"/>
        <v>28.199999999999918</v>
      </c>
      <c r="G80" s="5">
        <f t="shared" si="9"/>
        <v>-5.4720000000000688</v>
      </c>
    </row>
    <row r="81" spans="1:7" x14ac:dyDescent="0.2">
      <c r="A81">
        <f t="shared" si="13"/>
        <v>0.78000000000000047</v>
      </c>
      <c r="B81" s="5">
        <f t="shared" si="10"/>
        <v>0</v>
      </c>
      <c r="C81" s="5">
        <f t="shared" si="11"/>
        <v>0</v>
      </c>
      <c r="D81" s="5"/>
      <c r="E81" s="5"/>
      <c r="F81">
        <f t="shared" si="6"/>
        <v>28.099999999999916</v>
      </c>
      <c r="G81" s="5">
        <f t="shared" si="9"/>
        <v>-5.556000000000072</v>
      </c>
    </row>
    <row r="82" spans="1:7" x14ac:dyDescent="0.2">
      <c r="A82">
        <f t="shared" si="13"/>
        <v>0.79000000000000048</v>
      </c>
      <c r="B82" s="5">
        <f t="shared" si="10"/>
        <v>0</v>
      </c>
      <c r="C82" s="5">
        <f t="shared" si="11"/>
        <v>0</v>
      </c>
      <c r="D82" s="5"/>
      <c r="E82" s="5"/>
      <c r="F82">
        <f t="shared" si="6"/>
        <v>27.999999999999915</v>
      </c>
      <c r="G82" s="5">
        <f>0.84*F82-29.16</f>
        <v>-5.6400000000000716</v>
      </c>
    </row>
    <row r="83" spans="1:7" x14ac:dyDescent="0.2">
      <c r="A83">
        <f t="shared" si="13"/>
        <v>0.80000000000000049</v>
      </c>
      <c r="B83" s="5">
        <f t="shared" si="10"/>
        <v>0</v>
      </c>
      <c r="C83" s="5">
        <f t="shared" si="11"/>
        <v>0</v>
      </c>
      <c r="D83" s="5"/>
      <c r="E83" s="5"/>
      <c r="F83">
        <f t="shared" si="6"/>
        <v>27.899999999999913</v>
      </c>
      <c r="G83" s="5">
        <f t="shared" si="9"/>
        <v>-5.7240000000000748</v>
      </c>
    </row>
    <row r="84" spans="1:7" x14ac:dyDescent="0.2">
      <c r="A84">
        <f t="shared" si="13"/>
        <v>0.8100000000000005</v>
      </c>
      <c r="B84" s="5">
        <f t="shared" si="10"/>
        <v>0</v>
      </c>
      <c r="C84" s="5">
        <f t="shared" si="11"/>
        <v>0</v>
      </c>
      <c r="D84" s="5"/>
      <c r="E84" s="5"/>
      <c r="F84">
        <f t="shared" si="6"/>
        <v>27.799999999999912</v>
      </c>
      <c r="G84" s="5">
        <f t="shared" si="9"/>
        <v>-5.8080000000000744</v>
      </c>
    </row>
    <row r="85" spans="1:7" x14ac:dyDescent="0.2">
      <c r="A85">
        <f t="shared" si="13"/>
        <v>0.82000000000000051</v>
      </c>
      <c r="B85" s="5">
        <f t="shared" si="10"/>
        <v>0</v>
      </c>
      <c r="C85" s="5">
        <f t="shared" si="11"/>
        <v>0</v>
      </c>
      <c r="D85" s="5"/>
      <c r="E85" s="5"/>
      <c r="F85">
        <f t="shared" si="6"/>
        <v>27.69999999999991</v>
      </c>
      <c r="G85" s="5">
        <f t="shared" si="9"/>
        <v>-5.8920000000000776</v>
      </c>
    </row>
    <row r="86" spans="1:7" x14ac:dyDescent="0.2">
      <c r="A86">
        <f t="shared" si="13"/>
        <v>0.83000000000000052</v>
      </c>
      <c r="B86" s="5">
        <f t="shared" si="10"/>
        <v>0</v>
      </c>
      <c r="C86" s="5">
        <f t="shared" si="11"/>
        <v>0</v>
      </c>
      <c r="D86" s="5"/>
      <c r="E86" s="5"/>
      <c r="F86">
        <f t="shared" ref="F86:F149" si="14">F85-0.1</f>
        <v>27.599999999999909</v>
      </c>
      <c r="G86" s="5">
        <f t="shared" si="9"/>
        <v>-5.9760000000000773</v>
      </c>
    </row>
    <row r="87" spans="1:7" x14ac:dyDescent="0.2">
      <c r="A87">
        <f t="shared" si="13"/>
        <v>0.84000000000000052</v>
      </c>
      <c r="B87" s="5">
        <f t="shared" si="10"/>
        <v>0</v>
      </c>
      <c r="C87" s="5">
        <f t="shared" si="11"/>
        <v>0</v>
      </c>
      <c r="D87" s="5"/>
      <c r="E87" s="5"/>
      <c r="F87">
        <f t="shared" si="14"/>
        <v>27.499999999999908</v>
      </c>
      <c r="G87" s="5">
        <f t="shared" si="9"/>
        <v>-6.0600000000000769</v>
      </c>
    </row>
    <row r="88" spans="1:7" x14ac:dyDescent="0.2">
      <c r="A88">
        <f>A87+0.01</f>
        <v>0.85000000000000053</v>
      </c>
      <c r="B88" s="5">
        <f t="shared" si="10"/>
        <v>0</v>
      </c>
      <c r="C88" s="5">
        <f t="shared" si="11"/>
        <v>0</v>
      </c>
      <c r="D88" s="5"/>
      <c r="E88" s="5"/>
      <c r="F88">
        <f t="shared" si="14"/>
        <v>27.399999999999906</v>
      </c>
      <c r="G88" s="5">
        <f t="shared" si="9"/>
        <v>-6.1440000000000801</v>
      </c>
    </row>
    <row r="89" spans="1:7" x14ac:dyDescent="0.2">
      <c r="A89">
        <f t="shared" ref="A89:A94" si="15">A88+0.01</f>
        <v>0.86000000000000054</v>
      </c>
      <c r="B89" s="5">
        <f t="shared" si="10"/>
        <v>0</v>
      </c>
      <c r="C89" s="5">
        <f t="shared" si="11"/>
        <v>0</v>
      </c>
      <c r="D89" s="5"/>
      <c r="E89" s="5"/>
      <c r="F89">
        <f t="shared" si="14"/>
        <v>27.299999999999905</v>
      </c>
      <c r="G89" s="5">
        <f t="shared" si="9"/>
        <v>-6.2280000000000797</v>
      </c>
    </row>
    <row r="90" spans="1:7" x14ac:dyDescent="0.2">
      <c r="A90">
        <f t="shared" si="15"/>
        <v>0.87000000000000055</v>
      </c>
      <c r="B90" s="5">
        <f t="shared" si="10"/>
        <v>0</v>
      </c>
      <c r="C90" s="5">
        <f t="shared" si="11"/>
        <v>0</v>
      </c>
      <c r="D90" s="5"/>
      <c r="E90" s="5"/>
      <c r="F90">
        <f t="shared" si="14"/>
        <v>27.199999999999903</v>
      </c>
      <c r="G90" s="5">
        <f t="shared" si="9"/>
        <v>-6.3120000000000829</v>
      </c>
    </row>
    <row r="91" spans="1:7" x14ac:dyDescent="0.2">
      <c r="A91">
        <f t="shared" si="15"/>
        <v>0.88000000000000056</v>
      </c>
      <c r="B91" s="5">
        <f t="shared" si="10"/>
        <v>0</v>
      </c>
      <c r="C91" s="5">
        <f t="shared" si="11"/>
        <v>0</v>
      </c>
      <c r="D91" s="5"/>
      <c r="E91" s="5"/>
      <c r="F91">
        <f t="shared" si="14"/>
        <v>27.099999999999902</v>
      </c>
      <c r="G91" s="5">
        <f t="shared" si="9"/>
        <v>-6.3960000000000825</v>
      </c>
    </row>
    <row r="92" spans="1:7" x14ac:dyDescent="0.2">
      <c r="A92">
        <f t="shared" si="15"/>
        <v>0.89000000000000057</v>
      </c>
      <c r="B92" s="5">
        <f t="shared" si="10"/>
        <v>0</v>
      </c>
      <c r="C92" s="5">
        <f t="shared" si="11"/>
        <v>0</v>
      </c>
      <c r="D92" s="5"/>
      <c r="E92" s="5"/>
      <c r="F92">
        <f t="shared" si="14"/>
        <v>26.999999999999901</v>
      </c>
      <c r="G92" s="5">
        <f t="shared" si="9"/>
        <v>-6.4800000000000857</v>
      </c>
    </row>
    <row r="93" spans="1:7" x14ac:dyDescent="0.2">
      <c r="A93">
        <f t="shared" si="15"/>
        <v>0.90000000000000058</v>
      </c>
      <c r="B93" s="5">
        <f t="shared" si="10"/>
        <v>0</v>
      </c>
      <c r="C93" s="5">
        <f t="shared" si="11"/>
        <v>0</v>
      </c>
      <c r="D93" s="5"/>
      <c r="E93" s="5"/>
      <c r="F93">
        <f t="shared" si="14"/>
        <v>26.899999999999899</v>
      </c>
      <c r="G93" s="5">
        <f t="shared" si="9"/>
        <v>-6.5640000000000853</v>
      </c>
    </row>
    <row r="94" spans="1:7" x14ac:dyDescent="0.2">
      <c r="A94">
        <f t="shared" si="15"/>
        <v>0.91000000000000059</v>
      </c>
      <c r="B94" s="5">
        <f t="shared" si="10"/>
        <v>0</v>
      </c>
      <c r="C94" s="5">
        <f t="shared" si="11"/>
        <v>0</v>
      </c>
      <c r="D94" s="5"/>
      <c r="E94" s="5"/>
      <c r="F94">
        <f t="shared" si="14"/>
        <v>26.799999999999898</v>
      </c>
      <c r="G94" s="5">
        <f t="shared" si="9"/>
        <v>-6.6480000000000885</v>
      </c>
    </row>
    <row r="95" spans="1:7" x14ac:dyDescent="0.2">
      <c r="A95">
        <f>A94+0.01</f>
        <v>0.9200000000000006</v>
      </c>
      <c r="B95" s="5">
        <f t="shared" si="10"/>
        <v>0</v>
      </c>
      <c r="C95" s="5">
        <f t="shared" si="11"/>
        <v>0</v>
      </c>
      <c r="D95" s="5"/>
      <c r="E95" s="5"/>
      <c r="F95">
        <f t="shared" si="14"/>
        <v>26.699999999999896</v>
      </c>
      <c r="G95" s="5">
        <f t="shared" si="9"/>
        <v>-6.7320000000000881</v>
      </c>
    </row>
    <row r="96" spans="1:7" x14ac:dyDescent="0.2">
      <c r="A96">
        <f t="shared" ref="A96:A97" si="16">A95+0.01</f>
        <v>0.9300000000000006</v>
      </c>
      <c r="B96" s="5">
        <f t="shared" si="10"/>
        <v>0</v>
      </c>
      <c r="C96" s="5">
        <f t="shared" si="11"/>
        <v>0</v>
      </c>
      <c r="D96" s="5"/>
      <c r="E96" s="5"/>
      <c r="F96">
        <f t="shared" si="14"/>
        <v>26.599999999999895</v>
      </c>
      <c r="G96" s="5">
        <f t="shared" si="9"/>
        <v>-6.8160000000000878</v>
      </c>
    </row>
    <row r="97" spans="1:7" x14ac:dyDescent="0.2">
      <c r="A97">
        <f t="shared" si="16"/>
        <v>0.94000000000000061</v>
      </c>
      <c r="B97" s="5">
        <f t="shared" si="10"/>
        <v>0</v>
      </c>
      <c r="C97" s="5">
        <f t="shared" si="11"/>
        <v>0</v>
      </c>
      <c r="D97" s="5"/>
      <c r="E97" s="5"/>
      <c r="F97">
        <f t="shared" si="14"/>
        <v>26.499999999999893</v>
      </c>
      <c r="G97" s="5">
        <f t="shared" si="9"/>
        <v>-6.9000000000000909</v>
      </c>
    </row>
    <row r="98" spans="1:7" x14ac:dyDescent="0.2">
      <c r="A98">
        <f>A97+0.01</f>
        <v>0.95000000000000062</v>
      </c>
      <c r="B98" s="5">
        <f t="shared" si="10"/>
        <v>0</v>
      </c>
      <c r="C98" s="5">
        <f t="shared" si="11"/>
        <v>0</v>
      </c>
      <c r="D98" s="5"/>
      <c r="E98" s="5"/>
      <c r="F98">
        <f t="shared" si="14"/>
        <v>26.399999999999892</v>
      </c>
      <c r="G98" s="5">
        <f t="shared" si="9"/>
        <v>-6.9840000000000906</v>
      </c>
    </row>
    <row r="99" spans="1:7" x14ac:dyDescent="0.2">
      <c r="A99">
        <f t="shared" ref="A99:A100" si="17">A98+0.01</f>
        <v>0.96000000000000063</v>
      </c>
      <c r="B99" s="5">
        <f t="shared" si="10"/>
        <v>0</v>
      </c>
      <c r="C99" s="5">
        <f t="shared" si="11"/>
        <v>0</v>
      </c>
      <c r="D99" s="5"/>
      <c r="E99" s="5"/>
      <c r="F99">
        <f t="shared" si="14"/>
        <v>26.299999999999891</v>
      </c>
      <c r="G99" s="5">
        <f t="shared" si="9"/>
        <v>-7.0680000000000938</v>
      </c>
    </row>
    <row r="100" spans="1:7" x14ac:dyDescent="0.2">
      <c r="A100">
        <f t="shared" si="17"/>
        <v>0.97000000000000064</v>
      </c>
      <c r="B100" s="5">
        <f t="shared" ref="B100:B131" si="18">($R100*-20)+((1-A100)*$S$3)</f>
        <v>0</v>
      </c>
      <c r="C100" s="5">
        <f t="shared" si="11"/>
        <v>0</v>
      </c>
      <c r="D100" s="5"/>
      <c r="E100" s="5"/>
      <c r="F100">
        <f t="shared" si="14"/>
        <v>26.199999999999889</v>
      </c>
      <c r="G100" s="5">
        <f t="shared" si="9"/>
        <v>-7.1520000000000934</v>
      </c>
    </row>
    <row r="101" spans="1:7" x14ac:dyDescent="0.2">
      <c r="A101">
        <f>A100+0.01</f>
        <v>0.98000000000000065</v>
      </c>
      <c r="B101" s="5">
        <f t="shared" si="18"/>
        <v>0</v>
      </c>
      <c r="C101" s="5">
        <f t="shared" si="11"/>
        <v>0</v>
      </c>
      <c r="D101" s="5"/>
      <c r="E101" s="5"/>
      <c r="F101">
        <f t="shared" si="14"/>
        <v>26.099999999999888</v>
      </c>
      <c r="G101" s="5">
        <f t="shared" si="9"/>
        <v>-7.2360000000000966</v>
      </c>
    </row>
    <row r="102" spans="1:7" x14ac:dyDescent="0.2">
      <c r="A102">
        <f t="shared" ref="A102:A103" si="19">A101+0.01</f>
        <v>0.99000000000000066</v>
      </c>
      <c r="B102" s="5">
        <f t="shared" si="18"/>
        <v>0</v>
      </c>
      <c r="C102" s="5">
        <f t="shared" si="11"/>
        <v>0</v>
      </c>
      <c r="D102" s="5"/>
      <c r="E102" s="5"/>
      <c r="F102">
        <f t="shared" si="14"/>
        <v>25.999999999999886</v>
      </c>
      <c r="G102" s="5">
        <f t="shared" si="9"/>
        <v>-7.3200000000000962</v>
      </c>
    </row>
    <row r="103" spans="1:7" x14ac:dyDescent="0.2">
      <c r="A103">
        <f t="shared" si="19"/>
        <v>1.0000000000000007</v>
      </c>
      <c r="B103" s="5">
        <f t="shared" si="18"/>
        <v>0</v>
      </c>
      <c r="C103" s="5">
        <f t="shared" si="11"/>
        <v>0</v>
      </c>
      <c r="D103" s="5"/>
      <c r="E103" s="5"/>
      <c r="F103">
        <f t="shared" si="14"/>
        <v>25.899999999999885</v>
      </c>
      <c r="G103" s="5">
        <f t="shared" si="9"/>
        <v>-7.4040000000000994</v>
      </c>
    </row>
    <row r="104" spans="1:7" x14ac:dyDescent="0.2">
      <c r="F104">
        <f t="shared" si="14"/>
        <v>25.799999999999883</v>
      </c>
      <c r="G104" s="5">
        <f t="shared" ref="G104:G167" si="20">0.84*F104-29.16</f>
        <v>-7.488000000000099</v>
      </c>
    </row>
    <row r="105" spans="1:7" x14ac:dyDescent="0.2">
      <c r="F105">
        <f t="shared" si="14"/>
        <v>25.699999999999882</v>
      </c>
      <c r="G105" s="5">
        <f t="shared" si="20"/>
        <v>-7.5720000000000987</v>
      </c>
    </row>
    <row r="106" spans="1:7" x14ac:dyDescent="0.2">
      <c r="F106">
        <f t="shared" si="14"/>
        <v>25.599999999999881</v>
      </c>
      <c r="G106" s="5">
        <f t="shared" si="20"/>
        <v>-7.6560000000001018</v>
      </c>
    </row>
    <row r="107" spans="1:7" x14ac:dyDescent="0.2">
      <c r="F107">
        <f t="shared" si="14"/>
        <v>25.499999999999879</v>
      </c>
      <c r="G107" s="5">
        <f t="shared" si="20"/>
        <v>-7.7400000000001015</v>
      </c>
    </row>
    <row r="108" spans="1:7" x14ac:dyDescent="0.2">
      <c r="F108">
        <f t="shared" si="14"/>
        <v>25.399999999999878</v>
      </c>
      <c r="G108" s="5">
        <f t="shared" si="20"/>
        <v>-7.8240000000001046</v>
      </c>
    </row>
    <row r="109" spans="1:7" x14ac:dyDescent="0.2">
      <c r="F109">
        <f t="shared" si="14"/>
        <v>25.299999999999876</v>
      </c>
      <c r="G109" s="5">
        <f t="shared" si="20"/>
        <v>-7.9080000000001043</v>
      </c>
    </row>
    <row r="110" spans="1:7" x14ac:dyDescent="0.2">
      <c r="F110">
        <f t="shared" si="14"/>
        <v>25.199999999999875</v>
      </c>
      <c r="G110" s="5">
        <f t="shared" si="20"/>
        <v>-7.9920000000001075</v>
      </c>
    </row>
    <row r="111" spans="1:7" x14ac:dyDescent="0.2">
      <c r="F111">
        <f t="shared" si="14"/>
        <v>25.099999999999874</v>
      </c>
      <c r="G111" s="5">
        <f t="shared" si="20"/>
        <v>-8.0760000000001071</v>
      </c>
    </row>
    <row r="112" spans="1:7" x14ac:dyDescent="0.2">
      <c r="F112">
        <f t="shared" si="14"/>
        <v>24.999999999999872</v>
      </c>
      <c r="G112" s="5">
        <f t="shared" si="20"/>
        <v>-8.1600000000001067</v>
      </c>
    </row>
    <row r="113" spans="6:7" x14ac:dyDescent="0.2">
      <c r="F113">
        <f t="shared" si="14"/>
        <v>24.899999999999871</v>
      </c>
      <c r="G113" s="5">
        <f t="shared" si="20"/>
        <v>-8.2440000000001099</v>
      </c>
    </row>
    <row r="114" spans="6:7" x14ac:dyDescent="0.2">
      <c r="F114">
        <f t="shared" si="14"/>
        <v>24.799999999999869</v>
      </c>
      <c r="G114" s="5">
        <f t="shared" si="20"/>
        <v>-8.3280000000001095</v>
      </c>
    </row>
    <row r="115" spans="6:7" x14ac:dyDescent="0.2">
      <c r="F115">
        <f t="shared" si="14"/>
        <v>24.699999999999868</v>
      </c>
      <c r="G115" s="5">
        <f t="shared" si="20"/>
        <v>-8.4120000000001127</v>
      </c>
    </row>
    <row r="116" spans="6:7" x14ac:dyDescent="0.2">
      <c r="F116">
        <f t="shared" si="14"/>
        <v>24.599999999999866</v>
      </c>
      <c r="G116" s="5">
        <f t="shared" si="20"/>
        <v>-8.4960000000001124</v>
      </c>
    </row>
    <row r="117" spans="6:7" x14ac:dyDescent="0.2">
      <c r="F117">
        <f t="shared" si="14"/>
        <v>24.499999999999865</v>
      </c>
      <c r="G117" s="5">
        <f t="shared" si="20"/>
        <v>-8.5800000000001155</v>
      </c>
    </row>
    <row r="118" spans="6:7" x14ac:dyDescent="0.2">
      <c r="F118">
        <f t="shared" si="14"/>
        <v>24.399999999999864</v>
      </c>
      <c r="G118" s="5">
        <f t="shared" si="20"/>
        <v>-8.6640000000001152</v>
      </c>
    </row>
    <row r="119" spans="6:7" x14ac:dyDescent="0.2">
      <c r="F119">
        <f t="shared" si="14"/>
        <v>24.299999999999862</v>
      </c>
      <c r="G119" s="5">
        <f t="shared" si="20"/>
        <v>-8.7480000000001183</v>
      </c>
    </row>
    <row r="120" spans="6:7" x14ac:dyDescent="0.2">
      <c r="F120">
        <f t="shared" si="14"/>
        <v>24.199999999999861</v>
      </c>
      <c r="G120" s="5">
        <f t="shared" si="20"/>
        <v>-8.832000000000118</v>
      </c>
    </row>
    <row r="121" spans="6:7" x14ac:dyDescent="0.2">
      <c r="F121">
        <f t="shared" si="14"/>
        <v>24.099999999999859</v>
      </c>
      <c r="G121" s="5">
        <f t="shared" si="20"/>
        <v>-8.9160000000001176</v>
      </c>
    </row>
    <row r="122" spans="6:7" x14ac:dyDescent="0.2">
      <c r="F122">
        <f t="shared" si="14"/>
        <v>23.999999999999858</v>
      </c>
      <c r="G122" s="5">
        <f t="shared" si="20"/>
        <v>-9.0000000000001208</v>
      </c>
    </row>
    <row r="123" spans="6:7" x14ac:dyDescent="0.2">
      <c r="F123">
        <f t="shared" si="14"/>
        <v>23.899999999999856</v>
      </c>
      <c r="G123" s="5">
        <f t="shared" si="20"/>
        <v>-9.0840000000001204</v>
      </c>
    </row>
    <row r="124" spans="6:7" x14ac:dyDescent="0.2">
      <c r="F124">
        <f t="shared" si="14"/>
        <v>23.799999999999855</v>
      </c>
      <c r="G124" s="5">
        <f t="shared" si="20"/>
        <v>-9.1680000000001236</v>
      </c>
    </row>
    <row r="125" spans="6:7" x14ac:dyDescent="0.2">
      <c r="F125">
        <f t="shared" si="14"/>
        <v>23.699999999999854</v>
      </c>
      <c r="G125" s="5">
        <f t="shared" si="20"/>
        <v>-9.2520000000001232</v>
      </c>
    </row>
    <row r="126" spans="6:7" x14ac:dyDescent="0.2">
      <c r="F126">
        <f t="shared" si="14"/>
        <v>23.599999999999852</v>
      </c>
      <c r="G126" s="5">
        <f t="shared" si="20"/>
        <v>-9.3360000000001264</v>
      </c>
    </row>
    <row r="127" spans="6:7" x14ac:dyDescent="0.2">
      <c r="F127">
        <f t="shared" si="14"/>
        <v>23.499999999999851</v>
      </c>
      <c r="G127" s="5">
        <f t="shared" si="20"/>
        <v>-9.4200000000001261</v>
      </c>
    </row>
    <row r="128" spans="6:7" x14ac:dyDescent="0.2">
      <c r="F128">
        <f t="shared" si="14"/>
        <v>23.399999999999849</v>
      </c>
      <c r="G128" s="5">
        <f t="shared" si="20"/>
        <v>-9.5040000000001257</v>
      </c>
    </row>
    <row r="129" spans="6:7" x14ac:dyDescent="0.2">
      <c r="F129">
        <f t="shared" si="14"/>
        <v>23.299999999999848</v>
      </c>
      <c r="G129" s="5">
        <f t="shared" si="20"/>
        <v>-9.5880000000001289</v>
      </c>
    </row>
    <row r="130" spans="6:7" x14ac:dyDescent="0.2">
      <c r="F130">
        <f t="shared" si="14"/>
        <v>23.199999999999847</v>
      </c>
      <c r="G130" s="5">
        <f t="shared" si="20"/>
        <v>-9.6720000000001285</v>
      </c>
    </row>
    <row r="131" spans="6:7" x14ac:dyDescent="0.2">
      <c r="F131">
        <f t="shared" si="14"/>
        <v>23.099999999999845</v>
      </c>
      <c r="G131" s="5">
        <f t="shared" si="20"/>
        <v>-9.7560000000001317</v>
      </c>
    </row>
    <row r="132" spans="6:7" x14ac:dyDescent="0.2">
      <c r="F132">
        <f t="shared" si="14"/>
        <v>22.999999999999844</v>
      </c>
      <c r="G132" s="5">
        <f t="shared" si="20"/>
        <v>-9.8400000000001313</v>
      </c>
    </row>
    <row r="133" spans="6:7" x14ac:dyDescent="0.2">
      <c r="F133">
        <f t="shared" si="14"/>
        <v>22.899999999999842</v>
      </c>
      <c r="G133" s="5">
        <f t="shared" si="20"/>
        <v>-9.9240000000001345</v>
      </c>
    </row>
    <row r="134" spans="6:7" x14ac:dyDescent="0.2">
      <c r="F134">
        <f t="shared" si="14"/>
        <v>22.799999999999841</v>
      </c>
      <c r="G134" s="5">
        <f t="shared" si="20"/>
        <v>-10.008000000000134</v>
      </c>
    </row>
    <row r="135" spans="6:7" x14ac:dyDescent="0.2">
      <c r="F135">
        <f t="shared" si="14"/>
        <v>22.699999999999839</v>
      </c>
      <c r="G135" s="5">
        <f t="shared" si="20"/>
        <v>-10.092000000000137</v>
      </c>
    </row>
    <row r="136" spans="6:7" x14ac:dyDescent="0.2">
      <c r="F136">
        <f t="shared" si="14"/>
        <v>22.599999999999838</v>
      </c>
      <c r="G136" s="5">
        <f t="shared" si="20"/>
        <v>-10.176000000000137</v>
      </c>
    </row>
    <row r="137" spans="6:7" x14ac:dyDescent="0.2">
      <c r="F137">
        <f t="shared" si="14"/>
        <v>22.499999999999837</v>
      </c>
      <c r="G137" s="5">
        <f t="shared" si="20"/>
        <v>-10.260000000000137</v>
      </c>
    </row>
    <row r="138" spans="6:7" x14ac:dyDescent="0.2">
      <c r="F138">
        <f t="shared" si="14"/>
        <v>22.399999999999835</v>
      </c>
      <c r="G138" s="5">
        <f t="shared" si="20"/>
        <v>-10.34400000000014</v>
      </c>
    </row>
    <row r="139" spans="6:7" x14ac:dyDescent="0.2">
      <c r="F139">
        <f t="shared" si="14"/>
        <v>22.299999999999834</v>
      </c>
      <c r="G139" s="5">
        <f t="shared" si="20"/>
        <v>-10.428000000000139</v>
      </c>
    </row>
    <row r="140" spans="6:7" x14ac:dyDescent="0.2">
      <c r="F140">
        <f t="shared" si="14"/>
        <v>22.199999999999832</v>
      </c>
      <c r="G140" s="5">
        <f t="shared" si="20"/>
        <v>-10.512000000000143</v>
      </c>
    </row>
    <row r="141" spans="6:7" x14ac:dyDescent="0.2">
      <c r="F141">
        <f t="shared" si="14"/>
        <v>22.099999999999831</v>
      </c>
      <c r="G141" s="5">
        <f t="shared" si="20"/>
        <v>-10.596000000000142</v>
      </c>
    </row>
    <row r="142" spans="6:7" x14ac:dyDescent="0.2">
      <c r="F142">
        <f t="shared" si="14"/>
        <v>21.999999999999829</v>
      </c>
      <c r="G142" s="5">
        <f t="shared" si="20"/>
        <v>-10.680000000000145</v>
      </c>
    </row>
    <row r="143" spans="6:7" x14ac:dyDescent="0.2">
      <c r="F143">
        <f t="shared" si="14"/>
        <v>21.899999999999828</v>
      </c>
      <c r="G143" s="5">
        <f t="shared" si="20"/>
        <v>-10.764000000000145</v>
      </c>
    </row>
    <row r="144" spans="6:7" x14ac:dyDescent="0.2">
      <c r="F144">
        <f t="shared" si="14"/>
        <v>21.799999999999827</v>
      </c>
      <c r="G144" s="5">
        <f t="shared" si="20"/>
        <v>-10.848000000000148</v>
      </c>
    </row>
    <row r="145" spans="6:7" x14ac:dyDescent="0.2">
      <c r="F145">
        <f t="shared" si="14"/>
        <v>21.699999999999825</v>
      </c>
      <c r="G145" s="5">
        <f t="shared" si="20"/>
        <v>-10.932000000000148</v>
      </c>
    </row>
    <row r="146" spans="6:7" x14ac:dyDescent="0.2">
      <c r="F146">
        <f t="shared" si="14"/>
        <v>21.599999999999824</v>
      </c>
      <c r="G146" s="5">
        <f t="shared" si="20"/>
        <v>-11.016000000000147</v>
      </c>
    </row>
    <row r="147" spans="6:7" x14ac:dyDescent="0.2">
      <c r="F147">
        <f t="shared" si="14"/>
        <v>21.499999999999822</v>
      </c>
      <c r="G147" s="5">
        <f t="shared" si="20"/>
        <v>-11.100000000000151</v>
      </c>
    </row>
    <row r="148" spans="6:7" x14ac:dyDescent="0.2">
      <c r="F148">
        <f t="shared" si="14"/>
        <v>21.399999999999821</v>
      </c>
      <c r="G148" s="5">
        <f t="shared" si="20"/>
        <v>-11.18400000000015</v>
      </c>
    </row>
    <row r="149" spans="6:7" x14ac:dyDescent="0.2">
      <c r="F149">
        <f t="shared" si="14"/>
        <v>21.29999999999982</v>
      </c>
      <c r="G149" s="5">
        <f t="shared" si="20"/>
        <v>-11.268000000000153</v>
      </c>
    </row>
    <row r="150" spans="6:7" x14ac:dyDescent="0.2">
      <c r="F150">
        <f t="shared" ref="F150:F213" si="21">F149-0.1</f>
        <v>21.199999999999818</v>
      </c>
      <c r="G150" s="5">
        <f t="shared" si="20"/>
        <v>-11.352000000000153</v>
      </c>
    </row>
    <row r="151" spans="6:7" x14ac:dyDescent="0.2">
      <c r="F151">
        <f t="shared" si="21"/>
        <v>21.099999999999817</v>
      </c>
      <c r="G151" s="5">
        <f t="shared" si="20"/>
        <v>-11.436000000000156</v>
      </c>
    </row>
    <row r="152" spans="6:7" x14ac:dyDescent="0.2">
      <c r="F152">
        <f t="shared" si="21"/>
        <v>20.999999999999815</v>
      </c>
      <c r="G152" s="5">
        <f t="shared" si="20"/>
        <v>-11.520000000000156</v>
      </c>
    </row>
    <row r="153" spans="6:7" x14ac:dyDescent="0.2">
      <c r="F153">
        <f t="shared" si="21"/>
        <v>20.899999999999814</v>
      </c>
      <c r="G153" s="5">
        <f t="shared" si="20"/>
        <v>-11.604000000000156</v>
      </c>
    </row>
    <row r="154" spans="6:7" x14ac:dyDescent="0.2">
      <c r="F154">
        <f t="shared" si="21"/>
        <v>20.799999999999812</v>
      </c>
      <c r="G154" s="5">
        <f t="shared" si="20"/>
        <v>-11.688000000000159</v>
      </c>
    </row>
    <row r="155" spans="6:7" x14ac:dyDescent="0.2">
      <c r="F155">
        <f t="shared" si="21"/>
        <v>20.699999999999811</v>
      </c>
      <c r="G155" s="5">
        <f t="shared" si="20"/>
        <v>-11.772000000000158</v>
      </c>
    </row>
    <row r="156" spans="6:7" x14ac:dyDescent="0.2">
      <c r="F156">
        <f t="shared" si="21"/>
        <v>20.59999999999981</v>
      </c>
      <c r="G156" s="5">
        <f t="shared" si="20"/>
        <v>-11.856000000000162</v>
      </c>
    </row>
    <row r="157" spans="6:7" x14ac:dyDescent="0.2">
      <c r="F157">
        <f t="shared" si="21"/>
        <v>20.499999999999808</v>
      </c>
      <c r="G157" s="5">
        <f t="shared" si="20"/>
        <v>-11.940000000000161</v>
      </c>
    </row>
    <row r="158" spans="6:7" x14ac:dyDescent="0.2">
      <c r="F158">
        <f t="shared" si="21"/>
        <v>20.399999999999807</v>
      </c>
      <c r="G158" s="5">
        <f t="shared" si="20"/>
        <v>-12.024000000000164</v>
      </c>
    </row>
    <row r="159" spans="6:7" x14ac:dyDescent="0.2">
      <c r="F159">
        <f t="shared" si="21"/>
        <v>20.299999999999805</v>
      </c>
      <c r="G159" s="5">
        <f t="shared" si="20"/>
        <v>-12.108000000000164</v>
      </c>
    </row>
    <row r="160" spans="6:7" x14ac:dyDescent="0.2">
      <c r="F160">
        <f t="shared" si="21"/>
        <v>20.199999999999804</v>
      </c>
      <c r="G160" s="5">
        <f t="shared" si="20"/>
        <v>-12.192000000000167</v>
      </c>
    </row>
    <row r="161" spans="6:7" x14ac:dyDescent="0.2">
      <c r="F161">
        <f t="shared" si="21"/>
        <v>20.099999999999802</v>
      </c>
      <c r="G161" s="5">
        <f t="shared" si="20"/>
        <v>-12.276000000000167</v>
      </c>
    </row>
    <row r="162" spans="6:7" x14ac:dyDescent="0.2">
      <c r="F162">
        <f t="shared" si="21"/>
        <v>19.999999999999801</v>
      </c>
      <c r="G162" s="5">
        <f t="shared" si="20"/>
        <v>-12.360000000000166</v>
      </c>
    </row>
    <row r="163" spans="6:7" x14ac:dyDescent="0.2">
      <c r="F163">
        <f t="shared" si="21"/>
        <v>19.8999999999998</v>
      </c>
      <c r="G163" s="5">
        <f t="shared" si="20"/>
        <v>-12.44400000000017</v>
      </c>
    </row>
    <row r="164" spans="6:7" x14ac:dyDescent="0.2">
      <c r="F164">
        <f t="shared" si="21"/>
        <v>19.799999999999798</v>
      </c>
      <c r="G164" s="5">
        <f t="shared" si="20"/>
        <v>-12.528000000000169</v>
      </c>
    </row>
    <row r="165" spans="6:7" x14ac:dyDescent="0.2">
      <c r="F165">
        <f t="shared" si="21"/>
        <v>19.699999999999797</v>
      </c>
      <c r="G165" s="5">
        <f t="shared" si="20"/>
        <v>-12.612000000000172</v>
      </c>
    </row>
    <row r="166" spans="6:7" x14ac:dyDescent="0.2">
      <c r="F166">
        <f t="shared" si="21"/>
        <v>19.599999999999795</v>
      </c>
      <c r="G166" s="5">
        <f t="shared" si="20"/>
        <v>-12.696000000000172</v>
      </c>
    </row>
    <row r="167" spans="6:7" x14ac:dyDescent="0.2">
      <c r="F167">
        <f t="shared" si="21"/>
        <v>19.499999999999794</v>
      </c>
      <c r="G167" s="5">
        <f t="shared" si="20"/>
        <v>-12.780000000000175</v>
      </c>
    </row>
    <row r="168" spans="6:7" x14ac:dyDescent="0.2">
      <c r="F168">
        <f t="shared" si="21"/>
        <v>19.399999999999793</v>
      </c>
      <c r="G168" s="5">
        <f t="shared" ref="G168:G231" si="22">0.84*F168-29.16</f>
        <v>-12.864000000000175</v>
      </c>
    </row>
    <row r="169" spans="6:7" x14ac:dyDescent="0.2">
      <c r="F169">
        <f t="shared" si="21"/>
        <v>19.299999999999791</v>
      </c>
      <c r="G169" s="5">
        <f t="shared" si="22"/>
        <v>-12.948000000000174</v>
      </c>
    </row>
    <row r="170" spans="6:7" x14ac:dyDescent="0.2">
      <c r="F170">
        <f t="shared" si="21"/>
        <v>19.19999999999979</v>
      </c>
      <c r="G170" s="5">
        <f t="shared" si="22"/>
        <v>-13.032000000000178</v>
      </c>
    </row>
    <row r="171" spans="6:7" x14ac:dyDescent="0.2">
      <c r="F171">
        <f t="shared" si="21"/>
        <v>19.099999999999788</v>
      </c>
      <c r="G171" s="5">
        <f t="shared" si="22"/>
        <v>-13.116000000000177</v>
      </c>
    </row>
    <row r="172" spans="6:7" x14ac:dyDescent="0.2">
      <c r="F172">
        <f t="shared" si="21"/>
        <v>18.999999999999787</v>
      </c>
      <c r="G172" s="5">
        <f t="shared" si="22"/>
        <v>-13.20000000000018</v>
      </c>
    </row>
    <row r="173" spans="6:7" x14ac:dyDescent="0.2">
      <c r="F173">
        <f t="shared" si="21"/>
        <v>18.899999999999785</v>
      </c>
      <c r="G173" s="5">
        <f t="shared" si="22"/>
        <v>-13.28400000000018</v>
      </c>
    </row>
    <row r="174" spans="6:7" x14ac:dyDescent="0.2">
      <c r="F174">
        <f t="shared" si="21"/>
        <v>18.799999999999784</v>
      </c>
      <c r="G174" s="5">
        <f t="shared" si="22"/>
        <v>-13.368000000000182</v>
      </c>
    </row>
    <row r="175" spans="6:7" x14ac:dyDescent="0.2">
      <c r="F175">
        <f t="shared" si="21"/>
        <v>18.699999999999783</v>
      </c>
      <c r="G175" s="5">
        <f t="shared" si="22"/>
        <v>-13.452000000000183</v>
      </c>
    </row>
    <row r="176" spans="6:7" x14ac:dyDescent="0.2">
      <c r="F176">
        <f t="shared" si="21"/>
        <v>18.599999999999781</v>
      </c>
      <c r="G176" s="5">
        <f t="shared" si="22"/>
        <v>-13.536000000000184</v>
      </c>
    </row>
    <row r="177" spans="6:7" x14ac:dyDescent="0.2">
      <c r="F177">
        <f t="shared" si="21"/>
        <v>18.49999999999978</v>
      </c>
      <c r="G177" s="5">
        <f t="shared" si="22"/>
        <v>-13.620000000000186</v>
      </c>
    </row>
    <row r="178" spans="6:7" x14ac:dyDescent="0.2">
      <c r="F178">
        <f t="shared" si="21"/>
        <v>18.399999999999778</v>
      </c>
      <c r="G178" s="5">
        <f t="shared" si="22"/>
        <v>-13.704000000000187</v>
      </c>
    </row>
    <row r="179" spans="6:7" x14ac:dyDescent="0.2">
      <c r="F179">
        <f t="shared" si="21"/>
        <v>18.299999999999777</v>
      </c>
      <c r="G179" s="5">
        <f t="shared" si="22"/>
        <v>-13.788000000000189</v>
      </c>
    </row>
    <row r="180" spans="6:7" x14ac:dyDescent="0.2">
      <c r="F180">
        <f t="shared" si="21"/>
        <v>18.199999999999775</v>
      </c>
      <c r="G180" s="5">
        <f t="shared" si="22"/>
        <v>-13.87200000000019</v>
      </c>
    </row>
    <row r="181" spans="6:7" x14ac:dyDescent="0.2">
      <c r="F181">
        <f t="shared" si="21"/>
        <v>18.099999999999774</v>
      </c>
      <c r="G181" s="5">
        <f t="shared" si="22"/>
        <v>-13.956000000000191</v>
      </c>
    </row>
    <row r="182" spans="6:7" x14ac:dyDescent="0.2">
      <c r="F182">
        <f t="shared" si="21"/>
        <v>17.999999999999773</v>
      </c>
      <c r="G182" s="5">
        <f t="shared" si="22"/>
        <v>-14.040000000000191</v>
      </c>
    </row>
    <row r="183" spans="6:7" x14ac:dyDescent="0.2">
      <c r="F183">
        <f t="shared" si="21"/>
        <v>17.899999999999771</v>
      </c>
      <c r="G183" s="5">
        <f t="shared" si="22"/>
        <v>-14.124000000000192</v>
      </c>
    </row>
    <row r="184" spans="6:7" x14ac:dyDescent="0.2">
      <c r="F184">
        <f t="shared" si="21"/>
        <v>17.79999999999977</v>
      </c>
      <c r="G184" s="5">
        <f t="shared" si="22"/>
        <v>-14.208000000000194</v>
      </c>
    </row>
    <row r="185" spans="6:7" x14ac:dyDescent="0.2">
      <c r="F185">
        <f t="shared" si="21"/>
        <v>17.699999999999768</v>
      </c>
      <c r="G185" s="5">
        <f t="shared" si="22"/>
        <v>-14.292000000000195</v>
      </c>
    </row>
    <row r="186" spans="6:7" x14ac:dyDescent="0.2">
      <c r="F186">
        <f t="shared" si="21"/>
        <v>17.599999999999767</v>
      </c>
      <c r="G186" s="5">
        <f t="shared" si="22"/>
        <v>-14.376000000000197</v>
      </c>
    </row>
    <row r="187" spans="6:7" x14ac:dyDescent="0.2">
      <c r="F187">
        <f t="shared" si="21"/>
        <v>17.499999999999766</v>
      </c>
      <c r="G187" s="5">
        <f t="shared" si="22"/>
        <v>-14.460000000000198</v>
      </c>
    </row>
    <row r="188" spans="6:7" x14ac:dyDescent="0.2">
      <c r="F188">
        <f t="shared" si="21"/>
        <v>17.399999999999764</v>
      </c>
      <c r="G188" s="5">
        <f t="shared" si="22"/>
        <v>-14.544000000000199</v>
      </c>
    </row>
    <row r="189" spans="6:7" x14ac:dyDescent="0.2">
      <c r="F189">
        <f t="shared" si="21"/>
        <v>17.299999999999763</v>
      </c>
      <c r="G189" s="5">
        <f t="shared" si="22"/>
        <v>-14.628000000000201</v>
      </c>
    </row>
    <row r="190" spans="6:7" x14ac:dyDescent="0.2">
      <c r="F190">
        <f t="shared" si="21"/>
        <v>17.199999999999761</v>
      </c>
      <c r="G190" s="5">
        <f t="shared" si="22"/>
        <v>-14.7120000000002</v>
      </c>
    </row>
    <row r="191" spans="6:7" x14ac:dyDescent="0.2">
      <c r="F191">
        <f t="shared" si="21"/>
        <v>17.09999999999976</v>
      </c>
      <c r="G191" s="5">
        <f t="shared" si="22"/>
        <v>-14.796000000000202</v>
      </c>
    </row>
    <row r="192" spans="6:7" x14ac:dyDescent="0.2">
      <c r="F192">
        <f t="shared" si="21"/>
        <v>16.999999999999758</v>
      </c>
      <c r="G192" s="5">
        <f t="shared" si="22"/>
        <v>-14.880000000000203</v>
      </c>
    </row>
    <row r="193" spans="6:7" x14ac:dyDescent="0.2">
      <c r="F193">
        <f t="shared" si="21"/>
        <v>16.899999999999757</v>
      </c>
      <c r="G193" s="5">
        <f t="shared" si="22"/>
        <v>-14.964000000000205</v>
      </c>
    </row>
    <row r="194" spans="6:7" x14ac:dyDescent="0.2">
      <c r="F194">
        <f t="shared" si="21"/>
        <v>16.799999999999756</v>
      </c>
      <c r="G194" s="5">
        <f t="shared" si="22"/>
        <v>-15.048000000000206</v>
      </c>
    </row>
    <row r="195" spans="6:7" x14ac:dyDescent="0.2">
      <c r="F195">
        <f t="shared" si="21"/>
        <v>16.699999999999754</v>
      </c>
      <c r="G195" s="5">
        <f t="shared" si="22"/>
        <v>-15.132000000000208</v>
      </c>
    </row>
    <row r="196" spans="6:7" x14ac:dyDescent="0.2">
      <c r="F196">
        <f t="shared" si="21"/>
        <v>16.599999999999753</v>
      </c>
      <c r="G196" s="5">
        <f t="shared" si="22"/>
        <v>-15.216000000000209</v>
      </c>
    </row>
    <row r="197" spans="6:7" x14ac:dyDescent="0.2">
      <c r="F197">
        <f t="shared" si="21"/>
        <v>16.499999999999751</v>
      </c>
      <c r="G197" s="5">
        <f t="shared" si="22"/>
        <v>-15.30000000000021</v>
      </c>
    </row>
    <row r="198" spans="6:7" x14ac:dyDescent="0.2">
      <c r="F198">
        <f t="shared" si="21"/>
        <v>16.39999999999975</v>
      </c>
      <c r="G198" s="5">
        <f t="shared" si="22"/>
        <v>-15.38400000000021</v>
      </c>
    </row>
    <row r="199" spans="6:7" x14ac:dyDescent="0.2">
      <c r="F199">
        <f t="shared" si="21"/>
        <v>16.299999999999748</v>
      </c>
      <c r="G199" s="5">
        <f t="shared" si="22"/>
        <v>-15.468000000000211</v>
      </c>
    </row>
    <row r="200" spans="6:7" x14ac:dyDescent="0.2">
      <c r="F200">
        <f t="shared" si="21"/>
        <v>16.199999999999747</v>
      </c>
      <c r="G200" s="5">
        <f t="shared" si="22"/>
        <v>-15.552000000000213</v>
      </c>
    </row>
    <row r="201" spans="6:7" x14ac:dyDescent="0.2">
      <c r="F201">
        <f t="shared" si="21"/>
        <v>16.099999999999746</v>
      </c>
      <c r="G201" s="5">
        <f t="shared" si="22"/>
        <v>-15.636000000000214</v>
      </c>
    </row>
    <row r="202" spans="6:7" x14ac:dyDescent="0.2">
      <c r="F202">
        <f t="shared" si="21"/>
        <v>15.999999999999746</v>
      </c>
      <c r="G202" s="5">
        <f t="shared" si="22"/>
        <v>-15.720000000000214</v>
      </c>
    </row>
    <row r="203" spans="6:7" x14ac:dyDescent="0.2">
      <c r="F203">
        <f t="shared" si="21"/>
        <v>15.899999999999746</v>
      </c>
      <c r="G203" s="5">
        <f t="shared" si="22"/>
        <v>-15.804000000000213</v>
      </c>
    </row>
    <row r="204" spans="6:7" x14ac:dyDescent="0.2">
      <c r="F204">
        <f t="shared" si="21"/>
        <v>15.799999999999747</v>
      </c>
      <c r="G204" s="5">
        <f t="shared" si="22"/>
        <v>-15.888000000000213</v>
      </c>
    </row>
    <row r="205" spans="6:7" x14ac:dyDescent="0.2">
      <c r="F205">
        <f t="shared" si="21"/>
        <v>15.699999999999747</v>
      </c>
      <c r="G205" s="5">
        <f t="shared" si="22"/>
        <v>-15.972000000000213</v>
      </c>
    </row>
    <row r="206" spans="6:7" x14ac:dyDescent="0.2">
      <c r="F206">
        <f t="shared" si="21"/>
        <v>15.599999999999747</v>
      </c>
      <c r="G206" s="5">
        <f t="shared" si="22"/>
        <v>-16.056000000000211</v>
      </c>
    </row>
    <row r="207" spans="6:7" x14ac:dyDescent="0.2">
      <c r="F207">
        <f t="shared" si="21"/>
        <v>15.499999999999748</v>
      </c>
      <c r="G207" s="5">
        <f t="shared" si="22"/>
        <v>-16.140000000000214</v>
      </c>
    </row>
    <row r="208" spans="6:7" x14ac:dyDescent="0.2">
      <c r="F208">
        <f t="shared" si="21"/>
        <v>15.399999999999748</v>
      </c>
      <c r="G208" s="5">
        <f t="shared" si="22"/>
        <v>-16.22400000000021</v>
      </c>
    </row>
    <row r="209" spans="6:7" x14ac:dyDescent="0.2">
      <c r="F209">
        <f t="shared" si="21"/>
        <v>15.299999999999748</v>
      </c>
      <c r="G209" s="5">
        <f t="shared" si="22"/>
        <v>-16.308000000000213</v>
      </c>
    </row>
    <row r="210" spans="6:7" x14ac:dyDescent="0.2">
      <c r="F210">
        <f t="shared" si="21"/>
        <v>15.199999999999749</v>
      </c>
      <c r="G210" s="5">
        <f t="shared" si="22"/>
        <v>-16.392000000000209</v>
      </c>
    </row>
    <row r="211" spans="6:7" x14ac:dyDescent="0.2">
      <c r="F211">
        <f t="shared" si="21"/>
        <v>15.099999999999749</v>
      </c>
      <c r="G211" s="5">
        <f t="shared" si="22"/>
        <v>-16.476000000000212</v>
      </c>
    </row>
    <row r="212" spans="6:7" x14ac:dyDescent="0.2">
      <c r="F212">
        <f t="shared" si="21"/>
        <v>14.99999999999975</v>
      </c>
      <c r="G212" s="5">
        <f t="shared" si="22"/>
        <v>-16.560000000000212</v>
      </c>
    </row>
    <row r="213" spans="6:7" x14ac:dyDescent="0.2">
      <c r="F213">
        <f t="shared" si="21"/>
        <v>14.89999999999975</v>
      </c>
      <c r="G213" s="5">
        <f t="shared" si="22"/>
        <v>-16.644000000000212</v>
      </c>
    </row>
    <row r="214" spans="6:7" x14ac:dyDescent="0.2">
      <c r="F214">
        <f t="shared" ref="F214:F277" si="23">F213-0.1</f>
        <v>14.79999999999975</v>
      </c>
      <c r="G214" s="5">
        <f t="shared" si="22"/>
        <v>-16.728000000000211</v>
      </c>
    </row>
    <row r="215" spans="6:7" x14ac:dyDescent="0.2">
      <c r="F215">
        <f t="shared" si="23"/>
        <v>14.699999999999751</v>
      </c>
      <c r="G215" s="5">
        <f t="shared" si="22"/>
        <v>-16.812000000000211</v>
      </c>
    </row>
    <row r="216" spans="6:7" x14ac:dyDescent="0.2">
      <c r="F216">
        <f t="shared" si="23"/>
        <v>14.599999999999751</v>
      </c>
      <c r="G216" s="5">
        <f t="shared" si="22"/>
        <v>-16.89600000000021</v>
      </c>
    </row>
    <row r="217" spans="6:7" x14ac:dyDescent="0.2">
      <c r="F217">
        <f t="shared" si="23"/>
        <v>14.499999999999751</v>
      </c>
      <c r="G217" s="5">
        <f t="shared" si="22"/>
        <v>-16.98000000000021</v>
      </c>
    </row>
    <row r="218" spans="6:7" x14ac:dyDescent="0.2">
      <c r="F218">
        <f t="shared" si="23"/>
        <v>14.399999999999752</v>
      </c>
      <c r="G218" s="5">
        <f t="shared" si="22"/>
        <v>-17.06400000000021</v>
      </c>
    </row>
    <row r="219" spans="6:7" x14ac:dyDescent="0.2">
      <c r="F219">
        <f t="shared" si="23"/>
        <v>14.299999999999752</v>
      </c>
      <c r="G219" s="5">
        <f t="shared" si="22"/>
        <v>-17.148000000000209</v>
      </c>
    </row>
    <row r="220" spans="6:7" x14ac:dyDescent="0.2">
      <c r="F220">
        <f t="shared" si="23"/>
        <v>14.199999999999752</v>
      </c>
      <c r="G220" s="5">
        <f t="shared" si="22"/>
        <v>-17.232000000000209</v>
      </c>
    </row>
    <row r="221" spans="6:7" x14ac:dyDescent="0.2">
      <c r="F221">
        <f t="shared" si="23"/>
        <v>14.099999999999753</v>
      </c>
      <c r="G221" s="5">
        <f t="shared" si="22"/>
        <v>-17.316000000000209</v>
      </c>
    </row>
    <row r="222" spans="6:7" x14ac:dyDescent="0.2">
      <c r="F222">
        <f t="shared" si="23"/>
        <v>13.999999999999753</v>
      </c>
      <c r="G222" s="5">
        <f t="shared" si="22"/>
        <v>-17.400000000000208</v>
      </c>
    </row>
    <row r="223" spans="6:7" x14ac:dyDescent="0.2">
      <c r="F223">
        <f t="shared" si="23"/>
        <v>13.899999999999753</v>
      </c>
      <c r="G223" s="5">
        <f t="shared" si="22"/>
        <v>-17.484000000000208</v>
      </c>
    </row>
    <row r="224" spans="6:7" x14ac:dyDescent="0.2">
      <c r="F224">
        <f t="shared" si="23"/>
        <v>13.799999999999754</v>
      </c>
      <c r="G224" s="5">
        <f t="shared" si="22"/>
        <v>-17.568000000000207</v>
      </c>
    </row>
    <row r="225" spans="6:7" x14ac:dyDescent="0.2">
      <c r="F225">
        <f t="shared" si="23"/>
        <v>13.699999999999754</v>
      </c>
      <c r="G225" s="5">
        <f t="shared" si="22"/>
        <v>-17.652000000000207</v>
      </c>
    </row>
    <row r="226" spans="6:7" x14ac:dyDescent="0.2">
      <c r="F226">
        <f t="shared" si="23"/>
        <v>13.599999999999755</v>
      </c>
      <c r="G226" s="5">
        <f t="shared" si="22"/>
        <v>-17.736000000000207</v>
      </c>
    </row>
    <row r="227" spans="6:7" x14ac:dyDescent="0.2">
      <c r="F227">
        <f t="shared" si="23"/>
        <v>13.499999999999755</v>
      </c>
      <c r="G227" s="5">
        <f t="shared" si="22"/>
        <v>-17.820000000000206</v>
      </c>
    </row>
    <row r="228" spans="6:7" x14ac:dyDescent="0.2">
      <c r="F228">
        <f t="shared" si="23"/>
        <v>13.399999999999755</v>
      </c>
      <c r="G228" s="5">
        <f t="shared" si="22"/>
        <v>-17.904000000000206</v>
      </c>
    </row>
    <row r="229" spans="6:7" x14ac:dyDescent="0.2">
      <c r="F229">
        <f t="shared" si="23"/>
        <v>13.299999999999756</v>
      </c>
      <c r="G229" s="5">
        <f t="shared" si="22"/>
        <v>-17.988000000000206</v>
      </c>
    </row>
    <row r="230" spans="6:7" x14ac:dyDescent="0.2">
      <c r="F230">
        <f t="shared" si="23"/>
        <v>13.199999999999756</v>
      </c>
      <c r="G230" s="5">
        <f t="shared" si="22"/>
        <v>-18.072000000000205</v>
      </c>
    </row>
    <row r="231" spans="6:7" x14ac:dyDescent="0.2">
      <c r="F231">
        <f t="shared" si="23"/>
        <v>13.099999999999756</v>
      </c>
      <c r="G231" s="5">
        <f t="shared" si="22"/>
        <v>-18.156000000000205</v>
      </c>
    </row>
    <row r="232" spans="6:7" x14ac:dyDescent="0.2">
      <c r="F232">
        <f t="shared" si="23"/>
        <v>12.999999999999757</v>
      </c>
      <c r="G232" s="5">
        <f t="shared" ref="G232:G295" si="24">0.84*F232-29.16</f>
        <v>-18.240000000000204</v>
      </c>
    </row>
    <row r="233" spans="6:7" x14ac:dyDescent="0.2">
      <c r="F233">
        <f t="shared" si="23"/>
        <v>12.899999999999757</v>
      </c>
      <c r="G233" s="5">
        <f t="shared" si="24"/>
        <v>-18.324000000000204</v>
      </c>
    </row>
    <row r="234" spans="6:7" x14ac:dyDescent="0.2">
      <c r="F234">
        <f t="shared" si="23"/>
        <v>12.799999999999757</v>
      </c>
      <c r="G234" s="5">
        <f t="shared" si="24"/>
        <v>-18.408000000000204</v>
      </c>
    </row>
    <row r="235" spans="6:7" x14ac:dyDescent="0.2">
      <c r="F235">
        <f t="shared" si="23"/>
        <v>12.699999999999758</v>
      </c>
      <c r="G235" s="5">
        <f t="shared" si="24"/>
        <v>-18.492000000000203</v>
      </c>
    </row>
    <row r="236" spans="6:7" x14ac:dyDescent="0.2">
      <c r="F236">
        <f t="shared" si="23"/>
        <v>12.599999999999758</v>
      </c>
      <c r="G236" s="5">
        <f t="shared" si="24"/>
        <v>-18.576000000000203</v>
      </c>
    </row>
    <row r="237" spans="6:7" x14ac:dyDescent="0.2">
      <c r="F237">
        <f t="shared" si="23"/>
        <v>12.499999999999758</v>
      </c>
      <c r="G237" s="5">
        <f t="shared" si="24"/>
        <v>-18.660000000000203</v>
      </c>
    </row>
    <row r="238" spans="6:7" x14ac:dyDescent="0.2">
      <c r="F238">
        <f t="shared" si="23"/>
        <v>12.399999999999759</v>
      </c>
      <c r="G238" s="5">
        <f t="shared" si="24"/>
        <v>-18.744000000000202</v>
      </c>
    </row>
    <row r="239" spans="6:7" x14ac:dyDescent="0.2">
      <c r="F239">
        <f t="shared" si="23"/>
        <v>12.299999999999759</v>
      </c>
      <c r="G239" s="5">
        <f t="shared" si="24"/>
        <v>-18.828000000000202</v>
      </c>
    </row>
    <row r="240" spans="6:7" x14ac:dyDescent="0.2">
      <c r="F240">
        <f t="shared" si="23"/>
        <v>12.199999999999759</v>
      </c>
      <c r="G240" s="5">
        <f t="shared" si="24"/>
        <v>-18.912000000000205</v>
      </c>
    </row>
    <row r="241" spans="6:7" x14ac:dyDescent="0.2">
      <c r="F241">
        <f t="shared" si="23"/>
        <v>12.09999999999976</v>
      </c>
      <c r="G241" s="5">
        <f t="shared" si="24"/>
        <v>-18.996000000000201</v>
      </c>
    </row>
    <row r="242" spans="6:7" x14ac:dyDescent="0.2">
      <c r="F242">
        <f t="shared" si="23"/>
        <v>11.99999999999976</v>
      </c>
      <c r="G242" s="5">
        <f t="shared" si="24"/>
        <v>-19.080000000000204</v>
      </c>
    </row>
    <row r="243" spans="6:7" x14ac:dyDescent="0.2">
      <c r="F243">
        <f t="shared" si="23"/>
        <v>11.899999999999761</v>
      </c>
      <c r="G243" s="5">
        <f t="shared" si="24"/>
        <v>-19.1640000000002</v>
      </c>
    </row>
    <row r="244" spans="6:7" x14ac:dyDescent="0.2">
      <c r="F244">
        <f t="shared" si="23"/>
        <v>11.799999999999761</v>
      </c>
      <c r="G244" s="5">
        <f t="shared" si="24"/>
        <v>-19.248000000000204</v>
      </c>
    </row>
    <row r="245" spans="6:7" x14ac:dyDescent="0.2">
      <c r="F245">
        <f t="shared" si="23"/>
        <v>11.699999999999761</v>
      </c>
      <c r="G245" s="5">
        <f t="shared" si="24"/>
        <v>-19.3320000000002</v>
      </c>
    </row>
    <row r="246" spans="6:7" x14ac:dyDescent="0.2">
      <c r="F246">
        <f t="shared" si="23"/>
        <v>11.599999999999762</v>
      </c>
      <c r="G246" s="5">
        <f t="shared" si="24"/>
        <v>-19.416000000000203</v>
      </c>
    </row>
    <row r="247" spans="6:7" x14ac:dyDescent="0.2">
      <c r="F247">
        <f t="shared" si="23"/>
        <v>11.499999999999762</v>
      </c>
      <c r="G247" s="5">
        <f t="shared" si="24"/>
        <v>-19.500000000000199</v>
      </c>
    </row>
    <row r="248" spans="6:7" x14ac:dyDescent="0.2">
      <c r="F248">
        <f t="shared" si="23"/>
        <v>11.399999999999762</v>
      </c>
      <c r="G248" s="5">
        <f t="shared" si="24"/>
        <v>-19.584000000000202</v>
      </c>
    </row>
    <row r="249" spans="6:7" x14ac:dyDescent="0.2">
      <c r="F249">
        <f t="shared" si="23"/>
        <v>11.299999999999763</v>
      </c>
      <c r="G249" s="5">
        <f t="shared" si="24"/>
        <v>-19.668000000000198</v>
      </c>
    </row>
    <row r="250" spans="6:7" x14ac:dyDescent="0.2">
      <c r="F250">
        <f t="shared" si="23"/>
        <v>11.199999999999763</v>
      </c>
      <c r="G250" s="5">
        <f t="shared" si="24"/>
        <v>-19.752000000000201</v>
      </c>
    </row>
    <row r="251" spans="6:7" x14ac:dyDescent="0.2">
      <c r="F251">
        <f t="shared" si="23"/>
        <v>11.099999999999763</v>
      </c>
      <c r="G251" s="5">
        <f t="shared" si="24"/>
        <v>-19.836000000000197</v>
      </c>
    </row>
    <row r="252" spans="6:7" x14ac:dyDescent="0.2">
      <c r="F252">
        <f t="shared" si="23"/>
        <v>10.999999999999764</v>
      </c>
      <c r="G252" s="5">
        <f t="shared" si="24"/>
        <v>-19.920000000000201</v>
      </c>
    </row>
    <row r="253" spans="6:7" x14ac:dyDescent="0.2">
      <c r="F253">
        <f t="shared" si="23"/>
        <v>10.899999999999764</v>
      </c>
      <c r="G253" s="5">
        <f t="shared" si="24"/>
        <v>-20.004000000000197</v>
      </c>
    </row>
    <row r="254" spans="6:7" x14ac:dyDescent="0.2">
      <c r="F254">
        <f t="shared" si="23"/>
        <v>10.799999999999764</v>
      </c>
      <c r="G254" s="5">
        <f t="shared" si="24"/>
        <v>-20.0880000000002</v>
      </c>
    </row>
    <row r="255" spans="6:7" x14ac:dyDescent="0.2">
      <c r="F255">
        <f t="shared" si="23"/>
        <v>10.699999999999765</v>
      </c>
      <c r="G255" s="5">
        <f t="shared" si="24"/>
        <v>-20.172000000000196</v>
      </c>
    </row>
    <row r="256" spans="6:7" x14ac:dyDescent="0.2">
      <c r="F256">
        <f t="shared" si="23"/>
        <v>10.599999999999765</v>
      </c>
      <c r="G256" s="5">
        <f t="shared" si="24"/>
        <v>-20.256000000000199</v>
      </c>
    </row>
    <row r="257" spans="6:7" x14ac:dyDescent="0.2">
      <c r="F257">
        <f t="shared" si="23"/>
        <v>10.499999999999766</v>
      </c>
      <c r="G257" s="5">
        <f t="shared" si="24"/>
        <v>-20.340000000000195</v>
      </c>
    </row>
    <row r="258" spans="6:7" x14ac:dyDescent="0.2">
      <c r="F258">
        <f t="shared" si="23"/>
        <v>10.399999999999766</v>
      </c>
      <c r="G258" s="5">
        <f t="shared" si="24"/>
        <v>-20.424000000000198</v>
      </c>
    </row>
    <row r="259" spans="6:7" x14ac:dyDescent="0.2">
      <c r="F259">
        <f t="shared" si="23"/>
        <v>10.299999999999766</v>
      </c>
      <c r="G259" s="5">
        <f t="shared" si="24"/>
        <v>-20.508000000000195</v>
      </c>
    </row>
    <row r="260" spans="6:7" x14ac:dyDescent="0.2">
      <c r="F260">
        <f t="shared" si="23"/>
        <v>10.199999999999767</v>
      </c>
      <c r="G260" s="5">
        <f t="shared" si="24"/>
        <v>-20.592000000000198</v>
      </c>
    </row>
    <row r="261" spans="6:7" x14ac:dyDescent="0.2">
      <c r="F261">
        <f t="shared" si="23"/>
        <v>10.099999999999767</v>
      </c>
      <c r="G261" s="5">
        <f t="shared" si="24"/>
        <v>-20.676000000000194</v>
      </c>
    </row>
    <row r="262" spans="6:7" x14ac:dyDescent="0.2">
      <c r="F262">
        <f t="shared" si="23"/>
        <v>9.9999999999997673</v>
      </c>
      <c r="G262" s="5">
        <f t="shared" si="24"/>
        <v>-20.760000000000197</v>
      </c>
    </row>
    <row r="263" spans="6:7" x14ac:dyDescent="0.2">
      <c r="F263">
        <f t="shared" si="23"/>
        <v>9.8999999999997677</v>
      </c>
      <c r="G263" s="5">
        <f t="shared" si="24"/>
        <v>-20.844000000000193</v>
      </c>
    </row>
    <row r="264" spans="6:7" x14ac:dyDescent="0.2">
      <c r="F264">
        <f t="shared" si="23"/>
        <v>9.799999999999768</v>
      </c>
      <c r="G264" s="5">
        <f t="shared" si="24"/>
        <v>-20.928000000000196</v>
      </c>
    </row>
    <row r="265" spans="6:7" x14ac:dyDescent="0.2">
      <c r="F265">
        <f t="shared" si="23"/>
        <v>9.6999999999997684</v>
      </c>
      <c r="G265" s="5">
        <f t="shared" si="24"/>
        <v>-21.012000000000196</v>
      </c>
    </row>
    <row r="266" spans="6:7" x14ac:dyDescent="0.2">
      <c r="F266">
        <f t="shared" si="23"/>
        <v>9.5999999999997687</v>
      </c>
      <c r="G266" s="5">
        <f t="shared" si="24"/>
        <v>-21.096000000000195</v>
      </c>
    </row>
    <row r="267" spans="6:7" x14ac:dyDescent="0.2">
      <c r="F267">
        <f t="shared" si="23"/>
        <v>9.4999999999997691</v>
      </c>
      <c r="G267" s="5">
        <f t="shared" si="24"/>
        <v>-21.180000000000195</v>
      </c>
    </row>
    <row r="268" spans="6:7" x14ac:dyDescent="0.2">
      <c r="F268">
        <f t="shared" si="23"/>
        <v>9.3999999999997694</v>
      </c>
      <c r="G268" s="5">
        <f t="shared" si="24"/>
        <v>-21.264000000000195</v>
      </c>
    </row>
    <row r="269" spans="6:7" x14ac:dyDescent="0.2">
      <c r="F269">
        <f t="shared" si="23"/>
        <v>9.2999999999997698</v>
      </c>
      <c r="G269" s="5">
        <f t="shared" si="24"/>
        <v>-21.348000000000194</v>
      </c>
    </row>
    <row r="270" spans="6:7" x14ac:dyDescent="0.2">
      <c r="F270">
        <f t="shared" si="23"/>
        <v>9.1999999999997701</v>
      </c>
      <c r="G270" s="5">
        <f t="shared" si="24"/>
        <v>-21.432000000000194</v>
      </c>
    </row>
    <row r="271" spans="6:7" x14ac:dyDescent="0.2">
      <c r="F271">
        <f t="shared" si="23"/>
        <v>9.0999999999997705</v>
      </c>
      <c r="G271" s="5">
        <f t="shared" si="24"/>
        <v>-21.516000000000194</v>
      </c>
    </row>
    <row r="272" spans="6:7" x14ac:dyDescent="0.2">
      <c r="F272">
        <f t="shared" si="23"/>
        <v>8.9999999999997708</v>
      </c>
      <c r="G272" s="5">
        <f t="shared" si="24"/>
        <v>-21.600000000000193</v>
      </c>
    </row>
    <row r="273" spans="6:7" x14ac:dyDescent="0.2">
      <c r="F273">
        <f t="shared" si="23"/>
        <v>8.8999999999997712</v>
      </c>
      <c r="G273" s="5">
        <f t="shared" si="24"/>
        <v>-21.684000000000193</v>
      </c>
    </row>
    <row r="274" spans="6:7" x14ac:dyDescent="0.2">
      <c r="F274">
        <f t="shared" si="23"/>
        <v>8.7999999999997716</v>
      </c>
      <c r="G274" s="5">
        <f t="shared" si="24"/>
        <v>-21.768000000000193</v>
      </c>
    </row>
    <row r="275" spans="6:7" x14ac:dyDescent="0.2">
      <c r="F275">
        <f t="shared" si="23"/>
        <v>8.6999999999997719</v>
      </c>
      <c r="G275" s="5">
        <f t="shared" si="24"/>
        <v>-21.852000000000192</v>
      </c>
    </row>
    <row r="276" spans="6:7" x14ac:dyDescent="0.2">
      <c r="F276">
        <f t="shared" si="23"/>
        <v>8.5999999999997723</v>
      </c>
      <c r="G276" s="5">
        <f t="shared" si="24"/>
        <v>-21.936000000000192</v>
      </c>
    </row>
    <row r="277" spans="6:7" x14ac:dyDescent="0.2">
      <c r="F277">
        <f t="shared" si="23"/>
        <v>8.4999999999997726</v>
      </c>
      <c r="G277" s="5">
        <f t="shared" si="24"/>
        <v>-22.020000000000191</v>
      </c>
    </row>
    <row r="278" spans="6:7" x14ac:dyDescent="0.2">
      <c r="F278">
        <f t="shared" ref="F278:F341" si="25">F277-0.1</f>
        <v>8.399999999999773</v>
      </c>
      <c r="G278" s="5">
        <f t="shared" si="24"/>
        <v>-22.104000000000191</v>
      </c>
    </row>
    <row r="279" spans="6:7" x14ac:dyDescent="0.2">
      <c r="F279">
        <f t="shared" si="25"/>
        <v>8.2999999999997733</v>
      </c>
      <c r="G279" s="5">
        <f t="shared" si="24"/>
        <v>-22.188000000000191</v>
      </c>
    </row>
    <row r="280" spans="6:7" x14ac:dyDescent="0.2">
      <c r="F280">
        <f t="shared" si="25"/>
        <v>8.1999999999997737</v>
      </c>
      <c r="G280" s="5">
        <f t="shared" si="24"/>
        <v>-22.27200000000019</v>
      </c>
    </row>
    <row r="281" spans="6:7" x14ac:dyDescent="0.2">
      <c r="F281">
        <f t="shared" si="25"/>
        <v>8.099999999999774</v>
      </c>
      <c r="G281" s="5">
        <f t="shared" si="24"/>
        <v>-22.35600000000019</v>
      </c>
    </row>
    <row r="282" spans="6:7" x14ac:dyDescent="0.2">
      <c r="F282">
        <f t="shared" si="25"/>
        <v>7.9999999999997744</v>
      </c>
      <c r="G282" s="5">
        <f t="shared" si="24"/>
        <v>-22.44000000000019</v>
      </c>
    </row>
    <row r="283" spans="6:7" x14ac:dyDescent="0.2">
      <c r="F283">
        <f t="shared" si="25"/>
        <v>7.8999999999997748</v>
      </c>
      <c r="G283" s="5">
        <f t="shared" si="24"/>
        <v>-22.524000000000189</v>
      </c>
    </row>
    <row r="284" spans="6:7" x14ac:dyDescent="0.2">
      <c r="F284">
        <f t="shared" si="25"/>
        <v>7.7999999999997751</v>
      </c>
      <c r="G284" s="5">
        <f t="shared" si="24"/>
        <v>-22.608000000000189</v>
      </c>
    </row>
    <row r="285" spans="6:7" x14ac:dyDescent="0.2">
      <c r="F285">
        <f t="shared" si="25"/>
        <v>7.6999999999997755</v>
      </c>
      <c r="G285" s="5">
        <f t="shared" si="24"/>
        <v>-22.692000000000188</v>
      </c>
    </row>
    <row r="286" spans="6:7" x14ac:dyDescent="0.2">
      <c r="F286">
        <f t="shared" si="25"/>
        <v>7.5999999999997758</v>
      </c>
      <c r="G286" s="5">
        <f t="shared" si="24"/>
        <v>-22.776000000000188</v>
      </c>
    </row>
    <row r="287" spans="6:7" x14ac:dyDescent="0.2">
      <c r="F287">
        <f t="shared" si="25"/>
        <v>7.4999999999997762</v>
      </c>
      <c r="G287" s="5">
        <f t="shared" si="24"/>
        <v>-22.860000000000188</v>
      </c>
    </row>
    <row r="288" spans="6:7" x14ac:dyDescent="0.2">
      <c r="F288">
        <f t="shared" si="25"/>
        <v>7.3999999999997765</v>
      </c>
      <c r="G288" s="5">
        <f t="shared" si="24"/>
        <v>-22.944000000000187</v>
      </c>
    </row>
    <row r="289" spans="6:7" x14ac:dyDescent="0.2">
      <c r="F289">
        <f t="shared" si="25"/>
        <v>7.2999999999997769</v>
      </c>
      <c r="G289" s="5">
        <f t="shared" si="24"/>
        <v>-23.028000000000187</v>
      </c>
    </row>
    <row r="290" spans="6:7" x14ac:dyDescent="0.2">
      <c r="F290">
        <f t="shared" si="25"/>
        <v>7.1999999999997772</v>
      </c>
      <c r="G290" s="5">
        <f t="shared" si="24"/>
        <v>-23.112000000000187</v>
      </c>
    </row>
    <row r="291" spans="6:7" x14ac:dyDescent="0.2">
      <c r="F291">
        <f t="shared" si="25"/>
        <v>7.0999999999997776</v>
      </c>
      <c r="G291" s="5">
        <f t="shared" si="24"/>
        <v>-23.196000000000186</v>
      </c>
    </row>
    <row r="292" spans="6:7" x14ac:dyDescent="0.2">
      <c r="F292">
        <f t="shared" si="25"/>
        <v>6.999999999999778</v>
      </c>
      <c r="G292" s="5">
        <f t="shared" si="24"/>
        <v>-23.280000000000186</v>
      </c>
    </row>
    <row r="293" spans="6:7" x14ac:dyDescent="0.2">
      <c r="F293">
        <f t="shared" si="25"/>
        <v>6.8999999999997783</v>
      </c>
      <c r="G293" s="5">
        <f t="shared" si="24"/>
        <v>-23.364000000000186</v>
      </c>
    </row>
    <row r="294" spans="6:7" x14ac:dyDescent="0.2">
      <c r="F294">
        <f t="shared" si="25"/>
        <v>6.7999999999997787</v>
      </c>
      <c r="G294" s="5">
        <f t="shared" si="24"/>
        <v>-23.448000000000185</v>
      </c>
    </row>
    <row r="295" spans="6:7" x14ac:dyDescent="0.2">
      <c r="F295">
        <f t="shared" si="25"/>
        <v>6.699999999999779</v>
      </c>
      <c r="G295" s="5">
        <f t="shared" si="24"/>
        <v>-23.532000000000185</v>
      </c>
    </row>
    <row r="296" spans="6:7" x14ac:dyDescent="0.2">
      <c r="F296">
        <f t="shared" si="25"/>
        <v>6.5999999999997794</v>
      </c>
      <c r="G296" s="5">
        <f t="shared" ref="G296:G359" si="26">0.84*F296-29.16</f>
        <v>-23.616000000000184</v>
      </c>
    </row>
    <row r="297" spans="6:7" x14ac:dyDescent="0.2">
      <c r="F297">
        <f t="shared" si="25"/>
        <v>6.4999999999997797</v>
      </c>
      <c r="G297" s="5">
        <f t="shared" si="26"/>
        <v>-23.700000000000188</v>
      </c>
    </row>
    <row r="298" spans="6:7" x14ac:dyDescent="0.2">
      <c r="F298">
        <f t="shared" si="25"/>
        <v>6.3999999999997801</v>
      </c>
      <c r="G298" s="5">
        <f t="shared" si="26"/>
        <v>-23.784000000000184</v>
      </c>
    </row>
    <row r="299" spans="6:7" x14ac:dyDescent="0.2">
      <c r="F299">
        <f t="shared" si="25"/>
        <v>6.2999999999997804</v>
      </c>
      <c r="G299" s="5">
        <f t="shared" si="26"/>
        <v>-23.868000000000187</v>
      </c>
    </row>
    <row r="300" spans="6:7" x14ac:dyDescent="0.2">
      <c r="F300">
        <f t="shared" si="25"/>
        <v>6.1999999999997808</v>
      </c>
      <c r="G300" s="5">
        <f t="shared" si="26"/>
        <v>-23.952000000000183</v>
      </c>
    </row>
    <row r="301" spans="6:7" x14ac:dyDescent="0.2">
      <c r="F301">
        <f t="shared" si="25"/>
        <v>6.0999999999997812</v>
      </c>
      <c r="G301" s="5">
        <f t="shared" si="26"/>
        <v>-24.036000000000186</v>
      </c>
    </row>
    <row r="302" spans="6:7" x14ac:dyDescent="0.2">
      <c r="F302">
        <f t="shared" si="25"/>
        <v>5.9999999999997815</v>
      </c>
      <c r="G302" s="5">
        <f t="shared" si="26"/>
        <v>-24.120000000000182</v>
      </c>
    </row>
    <row r="303" spans="6:7" x14ac:dyDescent="0.2">
      <c r="F303">
        <f t="shared" si="25"/>
        <v>5.8999999999997819</v>
      </c>
      <c r="G303" s="5">
        <f t="shared" si="26"/>
        <v>-24.204000000000185</v>
      </c>
    </row>
    <row r="304" spans="6:7" x14ac:dyDescent="0.2">
      <c r="F304">
        <f t="shared" si="25"/>
        <v>5.7999999999997822</v>
      </c>
      <c r="G304" s="5">
        <f t="shared" si="26"/>
        <v>-24.288000000000181</v>
      </c>
    </row>
    <row r="305" spans="6:7" x14ac:dyDescent="0.2">
      <c r="F305">
        <f t="shared" si="25"/>
        <v>5.6999999999997826</v>
      </c>
      <c r="G305" s="5">
        <f t="shared" si="26"/>
        <v>-24.372000000000185</v>
      </c>
    </row>
    <row r="306" spans="6:7" x14ac:dyDescent="0.2">
      <c r="F306">
        <f t="shared" si="25"/>
        <v>5.5999999999997829</v>
      </c>
      <c r="G306" s="5">
        <f t="shared" si="26"/>
        <v>-24.456000000000181</v>
      </c>
    </row>
    <row r="307" spans="6:7" x14ac:dyDescent="0.2">
      <c r="F307">
        <f t="shared" si="25"/>
        <v>5.4999999999997833</v>
      </c>
      <c r="G307" s="5">
        <f t="shared" si="26"/>
        <v>-24.540000000000184</v>
      </c>
    </row>
    <row r="308" spans="6:7" x14ac:dyDescent="0.2">
      <c r="F308">
        <f t="shared" si="25"/>
        <v>5.3999999999997836</v>
      </c>
      <c r="G308" s="5">
        <f t="shared" si="26"/>
        <v>-24.62400000000018</v>
      </c>
    </row>
    <row r="309" spans="6:7" x14ac:dyDescent="0.2">
      <c r="F309">
        <f t="shared" si="25"/>
        <v>5.299999999999784</v>
      </c>
      <c r="G309" s="5">
        <f t="shared" si="26"/>
        <v>-24.708000000000183</v>
      </c>
    </row>
    <row r="310" spans="6:7" x14ac:dyDescent="0.2">
      <c r="F310">
        <f t="shared" si="25"/>
        <v>5.1999999999997844</v>
      </c>
      <c r="G310" s="5">
        <f t="shared" si="26"/>
        <v>-24.792000000000183</v>
      </c>
    </row>
    <row r="311" spans="6:7" x14ac:dyDescent="0.2">
      <c r="F311">
        <f t="shared" si="25"/>
        <v>5.0999999999997847</v>
      </c>
      <c r="G311" s="5">
        <f t="shared" si="26"/>
        <v>-24.876000000000182</v>
      </c>
    </row>
    <row r="312" spans="6:7" x14ac:dyDescent="0.2">
      <c r="F312">
        <f t="shared" si="25"/>
        <v>4.9999999999997851</v>
      </c>
      <c r="G312" s="5">
        <f t="shared" si="26"/>
        <v>-24.960000000000182</v>
      </c>
    </row>
    <row r="313" spans="6:7" x14ac:dyDescent="0.2">
      <c r="F313">
        <f t="shared" si="25"/>
        <v>4.8999999999997854</v>
      </c>
      <c r="G313" s="5">
        <f t="shared" si="26"/>
        <v>-25.044000000000182</v>
      </c>
    </row>
    <row r="314" spans="6:7" x14ac:dyDescent="0.2">
      <c r="F314">
        <f t="shared" si="25"/>
        <v>4.7999999999997858</v>
      </c>
      <c r="G314" s="5">
        <f t="shared" si="26"/>
        <v>-25.128000000000181</v>
      </c>
    </row>
    <row r="315" spans="6:7" x14ac:dyDescent="0.2">
      <c r="F315">
        <f t="shared" si="25"/>
        <v>4.6999999999997861</v>
      </c>
      <c r="G315" s="5">
        <f t="shared" si="26"/>
        <v>-25.212000000000181</v>
      </c>
    </row>
    <row r="316" spans="6:7" x14ac:dyDescent="0.2">
      <c r="F316">
        <f t="shared" si="25"/>
        <v>4.5999999999997865</v>
      </c>
      <c r="G316" s="5">
        <f t="shared" si="26"/>
        <v>-25.296000000000181</v>
      </c>
    </row>
    <row r="317" spans="6:7" x14ac:dyDescent="0.2">
      <c r="F317">
        <f t="shared" si="25"/>
        <v>4.4999999999997868</v>
      </c>
      <c r="G317" s="5">
        <f t="shared" si="26"/>
        <v>-25.38000000000018</v>
      </c>
    </row>
    <row r="318" spans="6:7" x14ac:dyDescent="0.2">
      <c r="F318">
        <f t="shared" si="25"/>
        <v>4.3999999999997872</v>
      </c>
      <c r="G318" s="5">
        <f t="shared" si="26"/>
        <v>-25.46400000000018</v>
      </c>
    </row>
    <row r="319" spans="6:7" x14ac:dyDescent="0.2">
      <c r="F319">
        <f t="shared" si="25"/>
        <v>4.2999999999997875</v>
      </c>
      <c r="G319" s="5">
        <f t="shared" si="26"/>
        <v>-25.548000000000179</v>
      </c>
    </row>
    <row r="320" spans="6:7" x14ac:dyDescent="0.2">
      <c r="F320">
        <f t="shared" si="25"/>
        <v>4.1999999999997879</v>
      </c>
      <c r="G320" s="5">
        <f t="shared" si="26"/>
        <v>-25.632000000000179</v>
      </c>
    </row>
    <row r="321" spans="6:7" x14ac:dyDescent="0.2">
      <c r="F321">
        <f t="shared" si="25"/>
        <v>4.0999999999997883</v>
      </c>
      <c r="G321" s="5">
        <f t="shared" si="26"/>
        <v>-25.716000000000179</v>
      </c>
    </row>
    <row r="322" spans="6:7" x14ac:dyDescent="0.2">
      <c r="F322">
        <f t="shared" si="25"/>
        <v>3.9999999999997882</v>
      </c>
      <c r="G322" s="5">
        <f t="shared" si="26"/>
        <v>-25.800000000000178</v>
      </c>
    </row>
    <row r="323" spans="6:7" x14ac:dyDescent="0.2">
      <c r="F323">
        <f t="shared" si="25"/>
        <v>3.8999999999997881</v>
      </c>
      <c r="G323" s="5">
        <f t="shared" si="26"/>
        <v>-25.884000000000178</v>
      </c>
    </row>
    <row r="324" spans="6:7" x14ac:dyDescent="0.2">
      <c r="F324">
        <f t="shared" si="25"/>
        <v>3.799999999999788</v>
      </c>
      <c r="G324" s="5">
        <f t="shared" si="26"/>
        <v>-25.968000000000178</v>
      </c>
    </row>
    <row r="325" spans="6:7" x14ac:dyDescent="0.2">
      <c r="F325">
        <f t="shared" si="25"/>
        <v>3.6999999999997879</v>
      </c>
      <c r="G325" s="5">
        <f t="shared" si="26"/>
        <v>-26.052000000000177</v>
      </c>
    </row>
    <row r="326" spans="6:7" x14ac:dyDescent="0.2">
      <c r="F326">
        <f t="shared" si="25"/>
        <v>3.5999999999997878</v>
      </c>
      <c r="G326" s="5">
        <f t="shared" si="26"/>
        <v>-26.13600000000018</v>
      </c>
    </row>
    <row r="327" spans="6:7" x14ac:dyDescent="0.2">
      <c r="F327">
        <f t="shared" si="25"/>
        <v>3.4999999999997877</v>
      </c>
      <c r="G327" s="5">
        <f t="shared" si="26"/>
        <v>-26.22000000000018</v>
      </c>
    </row>
    <row r="328" spans="6:7" x14ac:dyDescent="0.2">
      <c r="F328">
        <f t="shared" si="25"/>
        <v>3.3999999999997876</v>
      </c>
      <c r="G328" s="5">
        <f t="shared" si="26"/>
        <v>-26.30400000000018</v>
      </c>
    </row>
    <row r="329" spans="6:7" x14ac:dyDescent="0.2">
      <c r="F329">
        <f t="shared" si="25"/>
        <v>3.2999999999997875</v>
      </c>
      <c r="G329" s="5">
        <f t="shared" si="26"/>
        <v>-26.388000000000179</v>
      </c>
    </row>
    <row r="330" spans="6:7" x14ac:dyDescent="0.2">
      <c r="F330">
        <f t="shared" si="25"/>
        <v>3.1999999999997875</v>
      </c>
      <c r="G330" s="5">
        <f t="shared" si="26"/>
        <v>-26.472000000000179</v>
      </c>
    </row>
    <row r="331" spans="6:7" x14ac:dyDescent="0.2">
      <c r="F331">
        <f t="shared" si="25"/>
        <v>3.0999999999997874</v>
      </c>
      <c r="G331" s="5">
        <f t="shared" si="26"/>
        <v>-26.556000000000179</v>
      </c>
    </row>
    <row r="332" spans="6:7" x14ac:dyDescent="0.2">
      <c r="F332">
        <f t="shared" si="25"/>
        <v>2.9999999999997873</v>
      </c>
      <c r="G332" s="5">
        <f t="shared" si="26"/>
        <v>-26.640000000000178</v>
      </c>
    </row>
    <row r="333" spans="6:7" x14ac:dyDescent="0.2">
      <c r="F333">
        <f t="shared" si="25"/>
        <v>2.8999999999997872</v>
      </c>
      <c r="G333" s="5">
        <f t="shared" si="26"/>
        <v>-26.724000000000178</v>
      </c>
    </row>
    <row r="334" spans="6:7" x14ac:dyDescent="0.2">
      <c r="F334">
        <f t="shared" si="25"/>
        <v>2.7999999999997871</v>
      </c>
      <c r="G334" s="5">
        <f t="shared" si="26"/>
        <v>-26.808000000000177</v>
      </c>
    </row>
    <row r="335" spans="6:7" x14ac:dyDescent="0.2">
      <c r="F335">
        <f t="shared" si="25"/>
        <v>2.699999999999787</v>
      </c>
      <c r="G335" s="5">
        <f t="shared" si="26"/>
        <v>-26.892000000000181</v>
      </c>
    </row>
    <row r="336" spans="6:7" x14ac:dyDescent="0.2">
      <c r="F336">
        <f t="shared" si="25"/>
        <v>2.5999999999997869</v>
      </c>
      <c r="G336" s="5">
        <f t="shared" si="26"/>
        <v>-26.97600000000018</v>
      </c>
    </row>
    <row r="337" spans="6:7" x14ac:dyDescent="0.2">
      <c r="F337">
        <f t="shared" si="25"/>
        <v>2.4999999999997868</v>
      </c>
      <c r="G337" s="5">
        <f t="shared" si="26"/>
        <v>-27.06000000000018</v>
      </c>
    </row>
    <row r="338" spans="6:7" x14ac:dyDescent="0.2">
      <c r="F338">
        <f t="shared" si="25"/>
        <v>2.3999999999997867</v>
      </c>
      <c r="G338" s="5">
        <f t="shared" si="26"/>
        <v>-27.14400000000018</v>
      </c>
    </row>
    <row r="339" spans="6:7" x14ac:dyDescent="0.2">
      <c r="F339">
        <f t="shared" si="25"/>
        <v>2.2999999999997867</v>
      </c>
      <c r="G339" s="5">
        <f t="shared" si="26"/>
        <v>-27.228000000000179</v>
      </c>
    </row>
    <row r="340" spans="6:7" x14ac:dyDescent="0.2">
      <c r="F340">
        <f t="shared" si="25"/>
        <v>2.1999999999997866</v>
      </c>
      <c r="G340" s="5">
        <f t="shared" si="26"/>
        <v>-27.312000000000179</v>
      </c>
    </row>
    <row r="341" spans="6:7" x14ac:dyDescent="0.2">
      <c r="F341">
        <f t="shared" si="25"/>
        <v>2.0999999999997865</v>
      </c>
      <c r="G341" s="5">
        <f t="shared" si="26"/>
        <v>-27.396000000000178</v>
      </c>
    </row>
    <row r="342" spans="6:7" x14ac:dyDescent="0.2">
      <c r="F342">
        <f t="shared" ref="F342:F361" si="27">F341-0.1</f>
        <v>1.9999999999997864</v>
      </c>
      <c r="G342" s="5">
        <f t="shared" si="26"/>
        <v>-27.480000000000178</v>
      </c>
    </row>
    <row r="343" spans="6:7" x14ac:dyDescent="0.2">
      <c r="F343">
        <f t="shared" si="27"/>
        <v>1.8999999999997863</v>
      </c>
      <c r="G343" s="5">
        <f t="shared" si="26"/>
        <v>-27.564000000000181</v>
      </c>
    </row>
    <row r="344" spans="6:7" x14ac:dyDescent="0.2">
      <c r="F344">
        <f t="shared" si="27"/>
        <v>1.7999999999997862</v>
      </c>
      <c r="G344" s="5">
        <f t="shared" si="26"/>
        <v>-27.648000000000181</v>
      </c>
    </row>
    <row r="345" spans="6:7" x14ac:dyDescent="0.2">
      <c r="F345">
        <f t="shared" si="27"/>
        <v>1.6999999999997861</v>
      </c>
      <c r="G345" s="5">
        <f t="shared" si="26"/>
        <v>-27.732000000000181</v>
      </c>
    </row>
    <row r="346" spans="6:7" x14ac:dyDescent="0.2">
      <c r="F346">
        <f t="shared" si="27"/>
        <v>1.599999999999786</v>
      </c>
      <c r="G346" s="5">
        <f t="shared" si="26"/>
        <v>-27.81600000000018</v>
      </c>
    </row>
    <row r="347" spans="6:7" x14ac:dyDescent="0.2">
      <c r="F347">
        <f t="shared" si="27"/>
        <v>1.4999999999997859</v>
      </c>
      <c r="G347" s="5">
        <f t="shared" si="26"/>
        <v>-27.90000000000018</v>
      </c>
    </row>
    <row r="348" spans="6:7" x14ac:dyDescent="0.2">
      <c r="F348">
        <f t="shared" si="27"/>
        <v>1.3999999999997859</v>
      </c>
      <c r="G348" s="5">
        <f t="shared" si="26"/>
        <v>-27.984000000000179</v>
      </c>
    </row>
    <row r="349" spans="6:7" x14ac:dyDescent="0.2">
      <c r="F349">
        <f t="shared" si="27"/>
        <v>1.2999999999997858</v>
      </c>
      <c r="G349" s="5">
        <f t="shared" si="26"/>
        <v>-28.068000000000179</v>
      </c>
    </row>
    <row r="350" spans="6:7" x14ac:dyDescent="0.2">
      <c r="F350">
        <f t="shared" si="27"/>
        <v>1.1999999999997857</v>
      </c>
      <c r="G350" s="5">
        <f t="shared" si="26"/>
        <v>-28.152000000000179</v>
      </c>
    </row>
    <row r="351" spans="6:7" x14ac:dyDescent="0.2">
      <c r="F351">
        <f t="shared" si="27"/>
        <v>1.0999999999997856</v>
      </c>
      <c r="G351" s="5">
        <f t="shared" si="26"/>
        <v>-28.236000000000182</v>
      </c>
    </row>
    <row r="352" spans="6:7" x14ac:dyDescent="0.2">
      <c r="F352">
        <f t="shared" si="27"/>
        <v>0.99999999999978562</v>
      </c>
      <c r="G352" s="5">
        <f t="shared" si="26"/>
        <v>-28.320000000000181</v>
      </c>
    </row>
    <row r="353" spans="6:7" x14ac:dyDescent="0.2">
      <c r="F353">
        <f t="shared" si="27"/>
        <v>0.89999999999978564</v>
      </c>
      <c r="G353" s="5">
        <f t="shared" si="26"/>
        <v>-28.404000000000181</v>
      </c>
    </row>
    <row r="354" spans="6:7" x14ac:dyDescent="0.2">
      <c r="F354">
        <f t="shared" si="27"/>
        <v>0.79999999999978566</v>
      </c>
      <c r="G354" s="5">
        <f t="shared" si="26"/>
        <v>-28.488000000000181</v>
      </c>
    </row>
    <row r="355" spans="6:7" x14ac:dyDescent="0.2">
      <c r="F355">
        <f t="shared" si="27"/>
        <v>0.69999999999978568</v>
      </c>
      <c r="G355" s="5">
        <f t="shared" si="26"/>
        <v>-28.57200000000018</v>
      </c>
    </row>
    <row r="356" spans="6:7" x14ac:dyDescent="0.2">
      <c r="F356">
        <f t="shared" si="27"/>
        <v>0.5999999999997857</v>
      </c>
      <c r="G356" s="5">
        <f t="shared" si="26"/>
        <v>-28.65600000000018</v>
      </c>
    </row>
    <row r="357" spans="6:7" x14ac:dyDescent="0.2">
      <c r="F357">
        <f t="shared" si="27"/>
        <v>0.49999999999978573</v>
      </c>
      <c r="G357" s="5">
        <f t="shared" si="26"/>
        <v>-28.74000000000018</v>
      </c>
    </row>
    <row r="358" spans="6:7" x14ac:dyDescent="0.2">
      <c r="F358">
        <f t="shared" si="27"/>
        <v>0.39999999999978575</v>
      </c>
      <c r="G358" s="5">
        <f t="shared" si="26"/>
        <v>-28.824000000000179</v>
      </c>
    </row>
    <row r="359" spans="6:7" x14ac:dyDescent="0.2">
      <c r="F359">
        <f t="shared" si="27"/>
        <v>0.29999999999978577</v>
      </c>
      <c r="G359" s="5">
        <f t="shared" si="26"/>
        <v>-28.908000000000179</v>
      </c>
    </row>
    <row r="360" spans="6:7" x14ac:dyDescent="0.2">
      <c r="F360">
        <f t="shared" si="27"/>
        <v>0.19999999999978577</v>
      </c>
      <c r="G360" s="5">
        <f t="shared" ref="G360:G362" si="28">0.84*F360-29.16</f>
        <v>-28.992000000000179</v>
      </c>
    </row>
    <row r="361" spans="6:7" x14ac:dyDescent="0.2">
      <c r="F361">
        <f t="shared" si="27"/>
        <v>9.999999999978576E-2</v>
      </c>
      <c r="G361" s="5">
        <f t="shared" si="28"/>
        <v>-29.076000000000182</v>
      </c>
    </row>
    <row r="362" spans="6:7" x14ac:dyDescent="0.2">
      <c r="F362">
        <v>0</v>
      </c>
      <c r="G362" s="5">
        <f t="shared" si="28"/>
        <v>-29.16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F86C1-5878-0F4E-BECD-912D7BACD8C9}">
  <dimension ref="A1:V151"/>
  <sheetViews>
    <sheetView workbookViewId="0">
      <selection activeCell="F1" sqref="F1:F1048576"/>
    </sheetView>
  </sheetViews>
  <sheetFormatPr baseColWidth="10" defaultRowHeight="16" x14ac:dyDescent="0.2"/>
  <cols>
    <col min="4" max="4" width="17.1640625" bestFit="1" customWidth="1"/>
    <col min="5" max="5" width="17.33203125" bestFit="1" customWidth="1"/>
    <col min="6" max="6" width="15.33203125" bestFit="1" customWidth="1"/>
    <col min="7" max="7" width="14.83203125" bestFit="1" customWidth="1"/>
    <col min="8" max="8" width="15.6640625" bestFit="1" customWidth="1"/>
    <col min="9" max="9" width="18.5" bestFit="1" customWidth="1"/>
    <col min="14" max="14" width="17.33203125" bestFit="1" customWidth="1"/>
    <col min="15" max="15" width="14.33203125" bestFit="1" customWidth="1"/>
    <col min="20" max="20" width="17.33203125" bestFit="1" customWidth="1"/>
    <col min="21" max="21" width="14.33203125" bestFit="1" customWidth="1"/>
    <col min="22" max="22" width="5.83203125" bestFit="1" customWidth="1"/>
  </cols>
  <sheetData>
    <row r="1" spans="1:22" x14ac:dyDescent="0.2">
      <c r="A1" s="1" t="s">
        <v>172</v>
      </c>
      <c r="E1" s="21" t="s">
        <v>181</v>
      </c>
      <c r="F1" s="21" t="s">
        <v>182</v>
      </c>
      <c r="K1" s="1" t="s">
        <v>180</v>
      </c>
      <c r="N1" s="21" t="s">
        <v>181</v>
      </c>
      <c r="O1" s="21" t="s">
        <v>182</v>
      </c>
      <c r="R1" s="1" t="s">
        <v>179</v>
      </c>
      <c r="T1" s="21" t="s">
        <v>181</v>
      </c>
      <c r="U1" s="21" t="s">
        <v>182</v>
      </c>
    </row>
    <row r="2" spans="1:22" x14ac:dyDescent="0.2">
      <c r="A2" t="s">
        <v>57</v>
      </c>
      <c r="B2" t="s">
        <v>162</v>
      </c>
      <c r="C2" t="s">
        <v>163</v>
      </c>
      <c r="D2" t="s">
        <v>164</v>
      </c>
      <c r="E2" t="s">
        <v>165</v>
      </c>
      <c r="F2" t="s">
        <v>171</v>
      </c>
      <c r="G2" t="s">
        <v>166</v>
      </c>
      <c r="H2" t="s">
        <v>167</v>
      </c>
      <c r="I2" t="s">
        <v>168</v>
      </c>
      <c r="K2" t="s">
        <v>57</v>
      </c>
      <c r="L2" t="s">
        <v>162</v>
      </c>
      <c r="M2" t="s">
        <v>163</v>
      </c>
      <c r="N2" t="s">
        <v>165</v>
      </c>
      <c r="O2" t="s">
        <v>171</v>
      </c>
      <c r="P2" t="s">
        <v>173</v>
      </c>
      <c r="R2" t="s">
        <v>174</v>
      </c>
      <c r="S2" t="s">
        <v>175</v>
      </c>
      <c r="T2" t="s">
        <v>165</v>
      </c>
      <c r="U2" t="s">
        <v>171</v>
      </c>
      <c r="V2" t="s">
        <v>176</v>
      </c>
    </row>
    <row r="3" spans="1:22" x14ac:dyDescent="0.2">
      <c r="A3" t="s">
        <v>169</v>
      </c>
      <c r="B3">
        <v>0</v>
      </c>
      <c r="C3">
        <v>0</v>
      </c>
      <c r="D3">
        <f>C3*100</f>
        <v>0</v>
      </c>
      <c r="E3" s="7">
        <v>2.2999999999999998</v>
      </c>
      <c r="F3" s="22">
        <v>2</v>
      </c>
      <c r="G3" s="5">
        <f>(D11-D3)/(F11-F3)</f>
        <v>0.625</v>
      </c>
      <c r="H3">
        <v>7.62</v>
      </c>
      <c r="I3">
        <v>0.37</v>
      </c>
      <c r="K3" t="s">
        <v>169</v>
      </c>
      <c r="M3">
        <v>5.0000000000000001E-3</v>
      </c>
      <c r="N3">
        <v>2.56</v>
      </c>
      <c r="O3" s="7">
        <v>2.8</v>
      </c>
      <c r="P3">
        <v>4117</v>
      </c>
      <c r="R3" t="s">
        <v>177</v>
      </c>
      <c r="S3">
        <v>0.03</v>
      </c>
      <c r="T3">
        <v>5</v>
      </c>
      <c r="U3" s="7">
        <v>6.8</v>
      </c>
      <c r="V3">
        <v>-10.8</v>
      </c>
    </row>
    <row r="4" spans="1:22" x14ac:dyDescent="0.2">
      <c r="A4" t="s">
        <v>169</v>
      </c>
      <c r="B4">
        <v>2.5000000000000001E-2</v>
      </c>
      <c r="C4">
        <v>2.5000000000000001E-2</v>
      </c>
      <c r="D4">
        <f t="shared" ref="D4:D67" si="0">C4*100</f>
        <v>2.5</v>
      </c>
      <c r="E4" s="7">
        <v>4.62</v>
      </c>
      <c r="F4" s="7">
        <f>F3+(D4-D3)/0.63</f>
        <v>5.9682539682539684</v>
      </c>
      <c r="G4" s="5">
        <v>0.625</v>
      </c>
      <c r="H4">
        <v>5.71</v>
      </c>
      <c r="I4">
        <v>0.32</v>
      </c>
      <c r="K4" t="s">
        <v>169</v>
      </c>
      <c r="M4">
        <v>1.4999999999999999E-2</v>
      </c>
      <c r="N4">
        <v>2.82</v>
      </c>
      <c r="O4" s="7">
        <v>4.4000000000000004</v>
      </c>
      <c r="P4">
        <v>3971</v>
      </c>
      <c r="R4" t="s">
        <v>169</v>
      </c>
      <c r="S4">
        <v>0.08</v>
      </c>
      <c r="T4">
        <v>9</v>
      </c>
      <c r="U4" s="7">
        <v>14.8</v>
      </c>
      <c r="V4">
        <v>-10.8</v>
      </c>
    </row>
    <row r="5" spans="1:22" x14ac:dyDescent="0.2">
      <c r="A5" t="s">
        <v>169</v>
      </c>
      <c r="B5">
        <v>7.4999999999999997E-2</v>
      </c>
      <c r="C5">
        <v>7.4999999999999997E-2</v>
      </c>
      <c r="D5">
        <f t="shared" si="0"/>
        <v>7.5</v>
      </c>
      <c r="E5" s="7">
        <v>8.86</v>
      </c>
      <c r="F5" s="7">
        <f t="shared" ref="F5:F9" si="1">F4+(D5-D4)/0.63</f>
        <v>13.904761904761905</v>
      </c>
      <c r="G5" s="5">
        <v>0.625</v>
      </c>
      <c r="H5">
        <v>5.5</v>
      </c>
      <c r="I5">
        <v>0.28000000000000003</v>
      </c>
      <c r="K5" t="s">
        <v>169</v>
      </c>
      <c r="M5">
        <v>2.5000000000000001E-2</v>
      </c>
      <c r="N5">
        <v>4.62</v>
      </c>
      <c r="O5" s="7">
        <v>6</v>
      </c>
      <c r="P5">
        <v>2089</v>
      </c>
      <c r="R5" t="s">
        <v>169</v>
      </c>
      <c r="S5">
        <v>0.1</v>
      </c>
      <c r="T5">
        <v>13</v>
      </c>
      <c r="U5" s="7">
        <v>18</v>
      </c>
      <c r="V5">
        <v>-10.5</v>
      </c>
    </row>
    <row r="6" spans="1:22" x14ac:dyDescent="0.2">
      <c r="A6" t="s">
        <v>169</v>
      </c>
      <c r="B6">
        <v>0.125</v>
      </c>
      <c r="C6">
        <v>0.125</v>
      </c>
      <c r="D6">
        <f t="shared" si="0"/>
        <v>12.5</v>
      </c>
      <c r="E6" s="7">
        <v>18.27</v>
      </c>
      <c r="F6" s="7">
        <f t="shared" si="1"/>
        <v>21.841269841269842</v>
      </c>
      <c r="G6" s="5">
        <v>0.625</v>
      </c>
      <c r="H6">
        <v>9.42</v>
      </c>
      <c r="I6">
        <v>0.38</v>
      </c>
      <c r="K6" t="s">
        <v>169</v>
      </c>
      <c r="M6">
        <v>3.5000000000000003E-2</v>
      </c>
      <c r="N6">
        <v>5.08</v>
      </c>
      <c r="O6" s="7">
        <v>7.6</v>
      </c>
      <c r="P6">
        <v>1705</v>
      </c>
      <c r="R6" t="s">
        <v>169</v>
      </c>
      <c r="S6">
        <v>0.12</v>
      </c>
      <c r="T6">
        <v>17</v>
      </c>
      <c r="U6" s="7">
        <v>21.2</v>
      </c>
      <c r="V6">
        <v>-11</v>
      </c>
    </row>
    <row r="7" spans="1:22" x14ac:dyDescent="0.2">
      <c r="A7" t="s">
        <v>169</v>
      </c>
      <c r="B7">
        <v>0.17499999999999999</v>
      </c>
      <c r="C7">
        <v>0.17499999999999999</v>
      </c>
      <c r="D7">
        <f t="shared" si="0"/>
        <v>17.5</v>
      </c>
      <c r="E7" s="7">
        <v>35.700000000000003</v>
      </c>
      <c r="F7" s="7">
        <f t="shared" si="1"/>
        <v>29.777777777777779</v>
      </c>
      <c r="G7" s="5">
        <v>0.625</v>
      </c>
      <c r="H7">
        <v>5.2</v>
      </c>
      <c r="I7">
        <v>0.32</v>
      </c>
      <c r="K7" t="s">
        <v>169</v>
      </c>
      <c r="M7">
        <v>4.4999999999999998E-2</v>
      </c>
      <c r="N7">
        <v>5.53</v>
      </c>
      <c r="O7" s="7">
        <v>9.1999999999999993</v>
      </c>
      <c r="P7">
        <v>2523</v>
      </c>
      <c r="R7" t="s">
        <v>169</v>
      </c>
      <c r="S7">
        <v>0.16</v>
      </c>
      <c r="T7">
        <v>32</v>
      </c>
      <c r="U7" s="7">
        <v>27.6</v>
      </c>
      <c r="V7">
        <v>-10.7</v>
      </c>
    </row>
    <row r="8" spans="1:22" x14ac:dyDescent="0.2">
      <c r="A8" t="s">
        <v>169</v>
      </c>
      <c r="B8">
        <v>0.22500000000000001</v>
      </c>
      <c r="C8">
        <v>0.22500000000000001</v>
      </c>
      <c r="D8">
        <f t="shared" si="0"/>
        <v>22.5</v>
      </c>
      <c r="E8" s="7">
        <v>41.16</v>
      </c>
      <c r="F8" s="7">
        <f t="shared" si="1"/>
        <v>37.714285714285715</v>
      </c>
      <c r="G8" s="5">
        <v>0.625</v>
      </c>
      <c r="H8">
        <v>3.4</v>
      </c>
      <c r="I8">
        <v>0.39</v>
      </c>
      <c r="K8" t="s">
        <v>169</v>
      </c>
      <c r="M8">
        <v>5.5E-2</v>
      </c>
      <c r="N8">
        <v>6.43</v>
      </c>
      <c r="O8" s="7">
        <v>10.8</v>
      </c>
      <c r="P8">
        <v>1116</v>
      </c>
      <c r="R8" t="s">
        <v>169</v>
      </c>
      <c r="S8">
        <v>0.21</v>
      </c>
      <c r="T8">
        <v>39</v>
      </c>
      <c r="U8" s="7">
        <v>35.6</v>
      </c>
      <c r="V8">
        <v>-10.7</v>
      </c>
    </row>
    <row r="9" spans="1:22" x14ac:dyDescent="0.2">
      <c r="A9" t="s">
        <v>169</v>
      </c>
      <c r="B9">
        <v>0.27500000000000002</v>
      </c>
      <c r="C9">
        <v>0.27500000000000002</v>
      </c>
      <c r="D9">
        <f t="shared" si="0"/>
        <v>27.500000000000004</v>
      </c>
      <c r="E9" s="7">
        <v>47.47</v>
      </c>
      <c r="F9" s="7">
        <f t="shared" si="1"/>
        <v>45.650793650793659</v>
      </c>
      <c r="G9" s="5">
        <v>0.625</v>
      </c>
      <c r="H9">
        <v>1.39</v>
      </c>
      <c r="I9">
        <v>0.26</v>
      </c>
      <c r="K9" t="s">
        <v>169</v>
      </c>
      <c r="M9">
        <v>6.5000000000000002E-2</v>
      </c>
      <c r="N9">
        <v>7.33</v>
      </c>
      <c r="O9" s="7">
        <v>12.4</v>
      </c>
      <c r="P9">
        <v>1605</v>
      </c>
      <c r="R9" t="s">
        <v>169</v>
      </c>
      <c r="S9">
        <v>0.26</v>
      </c>
      <c r="T9">
        <v>46</v>
      </c>
      <c r="U9" s="7">
        <v>43.6</v>
      </c>
      <c r="V9">
        <v>-10.6</v>
      </c>
    </row>
    <row r="10" spans="1:22" x14ac:dyDescent="0.2">
      <c r="A10" t="s">
        <v>170</v>
      </c>
      <c r="B10">
        <v>0.26500000000000001</v>
      </c>
      <c r="C10">
        <v>0.32500000000000001</v>
      </c>
      <c r="D10">
        <f t="shared" si="0"/>
        <v>32.5</v>
      </c>
      <c r="E10" s="7">
        <v>50.5</v>
      </c>
      <c r="F10" s="7">
        <f>F9+(D10-D9)/0.63</f>
        <v>53.587301587301589</v>
      </c>
      <c r="G10" s="5">
        <v>0.625</v>
      </c>
      <c r="H10">
        <v>0.76</v>
      </c>
      <c r="I10">
        <v>0.32</v>
      </c>
      <c r="K10" t="s">
        <v>169</v>
      </c>
      <c r="M10">
        <v>7.4999999999999997E-2</v>
      </c>
      <c r="N10">
        <v>8.86</v>
      </c>
      <c r="O10" s="7">
        <v>14</v>
      </c>
      <c r="P10">
        <v>551</v>
      </c>
      <c r="R10" t="s">
        <v>169</v>
      </c>
      <c r="S10">
        <v>0.31</v>
      </c>
      <c r="T10">
        <v>50</v>
      </c>
      <c r="U10" s="7">
        <v>51.6</v>
      </c>
      <c r="V10">
        <v>-7.8</v>
      </c>
    </row>
    <row r="11" spans="1:22" x14ac:dyDescent="0.2">
      <c r="A11" t="s">
        <v>170</v>
      </c>
      <c r="B11">
        <v>0.315</v>
      </c>
      <c r="C11">
        <v>0.375</v>
      </c>
      <c r="D11">
        <f t="shared" si="0"/>
        <v>37.5</v>
      </c>
      <c r="E11" s="7">
        <v>51</v>
      </c>
      <c r="F11" s="22">
        <v>62</v>
      </c>
      <c r="G11" s="5">
        <f>(D17-D11)/(F17-F11)</f>
        <v>3.75</v>
      </c>
      <c r="H11">
        <v>0.2</v>
      </c>
      <c r="I11">
        <v>0.3</v>
      </c>
      <c r="K11" t="s">
        <v>169</v>
      </c>
      <c r="M11">
        <v>8.5000000000000006E-2</v>
      </c>
      <c r="N11">
        <v>9.35</v>
      </c>
      <c r="O11" s="7">
        <v>15.6</v>
      </c>
      <c r="P11">
        <v>455</v>
      </c>
      <c r="R11" t="s">
        <v>169</v>
      </c>
      <c r="S11">
        <v>0.36</v>
      </c>
      <c r="T11">
        <v>51</v>
      </c>
      <c r="U11" s="7">
        <v>59.6</v>
      </c>
      <c r="V11">
        <v>-7.4</v>
      </c>
    </row>
    <row r="12" spans="1:22" x14ac:dyDescent="0.2">
      <c r="A12" t="s">
        <v>170</v>
      </c>
      <c r="B12">
        <v>0.36499999999999999</v>
      </c>
      <c r="C12">
        <v>0.42499999999999999</v>
      </c>
      <c r="D12">
        <f t="shared" si="0"/>
        <v>42.5</v>
      </c>
      <c r="E12" s="7">
        <v>51.627499999999998</v>
      </c>
      <c r="F12" s="7">
        <f>F11+(D12-D11)/3.75</f>
        <v>63.333333333333336</v>
      </c>
      <c r="G12" s="5">
        <v>3.75</v>
      </c>
      <c r="H12">
        <v>0.04</v>
      </c>
      <c r="I12">
        <v>0.25</v>
      </c>
      <c r="K12" t="s">
        <v>169</v>
      </c>
      <c r="M12">
        <v>9.5000000000000001E-2</v>
      </c>
      <c r="N12">
        <v>11.76</v>
      </c>
      <c r="O12" s="7">
        <v>17.2</v>
      </c>
      <c r="P12">
        <v>525</v>
      </c>
      <c r="R12" t="s">
        <v>178</v>
      </c>
      <c r="S12">
        <v>0.49</v>
      </c>
      <c r="T12">
        <v>52</v>
      </c>
      <c r="U12" s="7">
        <v>65.3</v>
      </c>
      <c r="V12">
        <v>-8.5</v>
      </c>
    </row>
    <row r="13" spans="1:22" x14ac:dyDescent="0.2">
      <c r="A13" t="s">
        <v>170</v>
      </c>
      <c r="B13">
        <v>0.41499999999999998</v>
      </c>
      <c r="C13">
        <v>0.47499999999999998</v>
      </c>
      <c r="D13">
        <f t="shared" si="0"/>
        <v>47.5</v>
      </c>
      <c r="E13" s="7">
        <v>52.252499999999998</v>
      </c>
      <c r="F13" s="7">
        <f t="shared" ref="F13:F16" si="2">F12+(D13-D12)/3.75</f>
        <v>64.666666666666671</v>
      </c>
      <c r="G13" s="5">
        <v>3.75</v>
      </c>
      <c r="H13">
        <v>0.06</v>
      </c>
      <c r="I13">
        <v>0.34</v>
      </c>
      <c r="K13" t="s">
        <v>169</v>
      </c>
      <c r="M13">
        <v>0.105</v>
      </c>
      <c r="N13">
        <v>13.8</v>
      </c>
      <c r="O13" s="7">
        <v>18.8</v>
      </c>
      <c r="P13">
        <v>298</v>
      </c>
      <c r="R13" t="s">
        <v>170</v>
      </c>
      <c r="S13">
        <v>0.59</v>
      </c>
      <c r="T13">
        <v>54</v>
      </c>
      <c r="U13" s="7">
        <v>67.599999999999994</v>
      </c>
      <c r="V13">
        <v>-8.9</v>
      </c>
    </row>
    <row r="14" spans="1:22" x14ac:dyDescent="0.2">
      <c r="A14" t="s">
        <v>170</v>
      </c>
      <c r="B14">
        <v>0.46500000000000002</v>
      </c>
      <c r="C14">
        <v>0.52500000000000002</v>
      </c>
      <c r="D14">
        <f t="shared" si="0"/>
        <v>52.5</v>
      </c>
      <c r="E14" s="7">
        <v>52.7</v>
      </c>
      <c r="F14" s="7">
        <f t="shared" si="2"/>
        <v>66</v>
      </c>
      <c r="G14" s="5">
        <v>3.75</v>
      </c>
      <c r="H14">
        <v>0.2</v>
      </c>
      <c r="I14">
        <v>0.28000000000000003</v>
      </c>
      <c r="K14" t="s">
        <v>169</v>
      </c>
      <c r="M14">
        <v>0.115</v>
      </c>
      <c r="N14">
        <v>15.84</v>
      </c>
      <c r="O14" s="7">
        <v>20.399999999999999</v>
      </c>
      <c r="P14">
        <v>550</v>
      </c>
      <c r="R14" t="s">
        <v>170</v>
      </c>
      <c r="S14">
        <v>0.75</v>
      </c>
      <c r="T14">
        <v>56</v>
      </c>
      <c r="U14" s="7">
        <v>94.3333333333333</v>
      </c>
      <c r="V14">
        <v>-8.4</v>
      </c>
    </row>
    <row r="15" spans="1:22" x14ac:dyDescent="0.2">
      <c r="A15" t="s">
        <v>170</v>
      </c>
      <c r="B15">
        <v>0.51500000000000001</v>
      </c>
      <c r="C15">
        <v>0.57499999999999996</v>
      </c>
      <c r="D15">
        <f t="shared" si="0"/>
        <v>57.499999999999993</v>
      </c>
      <c r="E15" s="7">
        <v>53.7</v>
      </c>
      <c r="F15" s="7">
        <f t="shared" si="2"/>
        <v>67.333333333333329</v>
      </c>
      <c r="G15" s="5">
        <v>3.75</v>
      </c>
      <c r="H15">
        <v>0.48</v>
      </c>
      <c r="I15">
        <v>0.31</v>
      </c>
      <c r="K15" t="s">
        <v>169</v>
      </c>
      <c r="M15">
        <v>0.125</v>
      </c>
      <c r="N15">
        <v>18.27</v>
      </c>
      <c r="O15" s="7">
        <v>22</v>
      </c>
      <c r="P15">
        <v>396</v>
      </c>
      <c r="R15" t="s">
        <v>170</v>
      </c>
      <c r="S15">
        <v>0.95</v>
      </c>
      <c r="T15">
        <v>60</v>
      </c>
      <c r="U15" s="7">
        <v>136.1</v>
      </c>
      <c r="V15">
        <v>-7.3</v>
      </c>
    </row>
    <row r="16" spans="1:22" x14ac:dyDescent="0.2">
      <c r="A16" t="s">
        <v>170</v>
      </c>
      <c r="B16">
        <v>0.56499999999999995</v>
      </c>
      <c r="C16">
        <v>0.625</v>
      </c>
      <c r="D16">
        <f t="shared" si="0"/>
        <v>62.5</v>
      </c>
      <c r="E16" s="7">
        <v>54.4375</v>
      </c>
      <c r="F16" s="7">
        <f t="shared" si="2"/>
        <v>68.666666666666657</v>
      </c>
      <c r="G16" s="5">
        <v>3.75</v>
      </c>
      <c r="H16">
        <v>0.16</v>
      </c>
      <c r="I16">
        <v>0.34</v>
      </c>
      <c r="K16" t="s">
        <v>169</v>
      </c>
      <c r="M16">
        <v>0.13500000000000001</v>
      </c>
      <c r="N16">
        <v>21.43</v>
      </c>
      <c r="O16" s="7">
        <v>23.6</v>
      </c>
      <c r="P16">
        <v>423</v>
      </c>
      <c r="R16" t="s">
        <v>170</v>
      </c>
      <c r="S16">
        <v>1.19</v>
      </c>
      <c r="T16">
        <v>65</v>
      </c>
      <c r="U16" s="7">
        <v>151.5</v>
      </c>
      <c r="V16">
        <v>-8.1999999999999993</v>
      </c>
    </row>
    <row r="17" spans="1:22" x14ac:dyDescent="0.2">
      <c r="A17" t="s">
        <v>170</v>
      </c>
      <c r="B17">
        <v>0.61499999999999999</v>
      </c>
      <c r="C17">
        <v>0.67500000000000004</v>
      </c>
      <c r="D17">
        <f t="shared" si="0"/>
        <v>67.5</v>
      </c>
      <c r="E17" s="7">
        <v>55.0625</v>
      </c>
      <c r="F17" s="22">
        <v>70</v>
      </c>
      <c r="G17" s="5">
        <f>(D21-D17)/(F21-F17)</f>
        <v>0.31147540983606559</v>
      </c>
      <c r="H17">
        <v>0.24</v>
      </c>
      <c r="I17">
        <v>0.39</v>
      </c>
      <c r="K17" t="s">
        <v>169</v>
      </c>
      <c r="M17">
        <v>0.14499999999999999</v>
      </c>
      <c r="N17">
        <v>27.18</v>
      </c>
      <c r="O17" s="7">
        <v>25.2</v>
      </c>
      <c r="P17">
        <v>376</v>
      </c>
      <c r="R17" t="s">
        <v>170</v>
      </c>
      <c r="S17">
        <v>1.29</v>
      </c>
      <c r="T17">
        <v>68</v>
      </c>
      <c r="U17" s="7">
        <v>157.5</v>
      </c>
      <c r="V17">
        <v>-8.6</v>
      </c>
    </row>
    <row r="18" spans="1:22" x14ac:dyDescent="0.2">
      <c r="A18" t="s">
        <v>170</v>
      </c>
      <c r="B18">
        <v>0.66500000000000004</v>
      </c>
      <c r="C18">
        <v>0.72499999999999998</v>
      </c>
      <c r="D18">
        <f t="shared" si="0"/>
        <v>72.5</v>
      </c>
      <c r="E18" s="7">
        <v>55.6875</v>
      </c>
      <c r="F18" s="7">
        <f>F17+(D18-D17)/0.31</f>
        <v>86.129032258064512</v>
      </c>
      <c r="G18" s="5">
        <v>0.31147540983606559</v>
      </c>
      <c r="H18">
        <v>1.24</v>
      </c>
      <c r="I18">
        <v>0.3</v>
      </c>
      <c r="K18" t="s">
        <v>169</v>
      </c>
      <c r="M18">
        <v>0.155</v>
      </c>
      <c r="N18">
        <v>29.67</v>
      </c>
      <c r="O18" s="7">
        <v>26.8</v>
      </c>
      <c r="P18">
        <v>912</v>
      </c>
      <c r="R18" t="s">
        <v>170</v>
      </c>
      <c r="S18">
        <v>1.41</v>
      </c>
      <c r="T18">
        <v>70</v>
      </c>
      <c r="U18" s="7">
        <v>165.7</v>
      </c>
      <c r="V18">
        <v>-8</v>
      </c>
    </row>
    <row r="19" spans="1:22" x14ac:dyDescent="0.2">
      <c r="A19" t="s">
        <v>170</v>
      </c>
      <c r="B19">
        <v>0.71</v>
      </c>
      <c r="C19">
        <v>0.77</v>
      </c>
      <c r="D19">
        <f t="shared" si="0"/>
        <v>77</v>
      </c>
      <c r="E19" s="7">
        <v>56.4</v>
      </c>
      <c r="F19" s="7">
        <f t="shared" ref="F19:F20" si="3">F18+(D19-D18)/0.31</f>
        <v>100.64516129032258</v>
      </c>
      <c r="G19" s="5">
        <v>0.31147540983606559</v>
      </c>
      <c r="H19">
        <v>0.91</v>
      </c>
      <c r="I19">
        <v>0.17</v>
      </c>
      <c r="K19" t="s">
        <v>169</v>
      </c>
      <c r="M19">
        <v>0.16500000000000001</v>
      </c>
      <c r="N19">
        <v>34.869999999999997</v>
      </c>
      <c r="O19" s="7">
        <v>28.4</v>
      </c>
      <c r="P19">
        <v>563</v>
      </c>
      <c r="R19" t="s">
        <v>170</v>
      </c>
      <c r="S19">
        <v>1.51</v>
      </c>
      <c r="T19">
        <v>72</v>
      </c>
      <c r="U19" s="7">
        <v>171.7</v>
      </c>
      <c r="V19">
        <v>-9.1</v>
      </c>
    </row>
    <row r="20" spans="1:22" x14ac:dyDescent="0.2">
      <c r="A20" t="s">
        <v>170</v>
      </c>
      <c r="B20">
        <v>0.755</v>
      </c>
      <c r="C20">
        <v>0.81499999999999995</v>
      </c>
      <c r="D20">
        <f t="shared" si="0"/>
        <v>81.5</v>
      </c>
      <c r="E20" s="7">
        <v>57.3</v>
      </c>
      <c r="F20" s="7">
        <f t="shared" si="3"/>
        <v>115.16129032258064</v>
      </c>
      <c r="G20" s="5">
        <v>0.31147540983606559</v>
      </c>
      <c r="H20">
        <v>0.31</v>
      </c>
      <c r="I20">
        <v>0.19</v>
      </c>
      <c r="K20" t="s">
        <v>169</v>
      </c>
      <c r="M20">
        <v>0.17499999999999999</v>
      </c>
      <c r="N20">
        <v>35.700000000000003</v>
      </c>
      <c r="O20" s="7">
        <v>30</v>
      </c>
      <c r="P20">
        <v>1246</v>
      </c>
      <c r="R20" t="s">
        <v>170</v>
      </c>
      <c r="S20">
        <v>1.67</v>
      </c>
      <c r="T20">
        <v>76</v>
      </c>
      <c r="U20" s="7">
        <v>182.3</v>
      </c>
      <c r="V20">
        <v>-9.4</v>
      </c>
    </row>
    <row r="21" spans="1:22" x14ac:dyDescent="0.2">
      <c r="A21" t="s">
        <v>170</v>
      </c>
      <c r="B21">
        <v>0.80500000000000005</v>
      </c>
      <c r="C21">
        <v>0.86499999999999999</v>
      </c>
      <c r="D21">
        <f t="shared" si="0"/>
        <v>86.5</v>
      </c>
      <c r="E21" s="7">
        <v>58.3</v>
      </c>
      <c r="F21" s="22">
        <v>131</v>
      </c>
      <c r="G21" s="5">
        <f>(D27-D21)/(F27-F21)</f>
        <v>1.5789473684210527</v>
      </c>
      <c r="H21">
        <v>0.02</v>
      </c>
      <c r="I21">
        <v>0.37</v>
      </c>
      <c r="K21" t="s">
        <v>169</v>
      </c>
      <c r="M21">
        <v>0.185</v>
      </c>
      <c r="N21">
        <v>36.54</v>
      </c>
      <c r="O21" s="7">
        <v>31.6</v>
      </c>
      <c r="P21">
        <v>1455</v>
      </c>
      <c r="R21" t="s">
        <v>170</v>
      </c>
      <c r="S21">
        <v>1.75</v>
      </c>
      <c r="T21">
        <v>78</v>
      </c>
      <c r="U21" s="7">
        <v>187.1</v>
      </c>
      <c r="V21">
        <v>-9.8000000000000007</v>
      </c>
    </row>
    <row r="22" spans="1:22" x14ac:dyDescent="0.2">
      <c r="A22" t="s">
        <v>170</v>
      </c>
      <c r="B22">
        <v>0.85499999999999998</v>
      </c>
      <c r="C22">
        <v>0.91500000000000004</v>
      </c>
      <c r="D22">
        <f t="shared" si="0"/>
        <v>91.5</v>
      </c>
      <c r="E22" s="7">
        <v>59.3</v>
      </c>
      <c r="F22" s="7">
        <f>F21+(D22-D21)/1.58</f>
        <v>134.16455696202533</v>
      </c>
      <c r="G22" s="5">
        <f t="shared" ref="G22:G27" si="4">(D28-D22)/(F28-F22)</f>
        <v>1.5789473684210533</v>
      </c>
      <c r="H22">
        <v>-0.12</v>
      </c>
      <c r="I22">
        <v>0.23</v>
      </c>
      <c r="K22" t="s">
        <v>169</v>
      </c>
      <c r="M22">
        <v>0.19500000000000001</v>
      </c>
      <c r="N22">
        <v>37.369999999999997</v>
      </c>
      <c r="O22" s="7">
        <v>33.200000000000003</v>
      </c>
      <c r="P22">
        <v>1655</v>
      </c>
      <c r="R22" t="s">
        <v>170</v>
      </c>
      <c r="S22">
        <v>2.11</v>
      </c>
      <c r="T22">
        <v>96</v>
      </c>
      <c r="V22">
        <v>-9.6999999999999993</v>
      </c>
    </row>
    <row r="23" spans="1:22" x14ac:dyDescent="0.2">
      <c r="A23" t="s">
        <v>170</v>
      </c>
      <c r="B23">
        <v>0.90500000000000003</v>
      </c>
      <c r="C23">
        <v>0.96499999999999997</v>
      </c>
      <c r="D23">
        <f t="shared" si="0"/>
        <v>96.5</v>
      </c>
      <c r="E23" s="7">
        <v>60.3125</v>
      </c>
      <c r="F23" s="7">
        <f t="shared" ref="F23:F42" si="5">F22+(D23-D22)/1.58</f>
        <v>137.32911392405066</v>
      </c>
      <c r="G23" s="5">
        <f t="shared" si="4"/>
        <v>1.5789473684210542</v>
      </c>
      <c r="H23">
        <v>0.36</v>
      </c>
      <c r="I23">
        <v>0.19</v>
      </c>
      <c r="K23" t="s">
        <v>169</v>
      </c>
      <c r="M23">
        <v>0.20499999999999999</v>
      </c>
      <c r="N23">
        <v>38.630000000000003</v>
      </c>
      <c r="O23" s="7">
        <v>34.799999999999997</v>
      </c>
      <c r="P23">
        <v>2143</v>
      </c>
      <c r="R23" t="s">
        <v>170</v>
      </c>
      <c r="S23">
        <v>2.27</v>
      </c>
      <c r="T23">
        <v>110</v>
      </c>
      <c r="V23">
        <v>-9.6</v>
      </c>
    </row>
    <row r="24" spans="1:22" x14ac:dyDescent="0.2">
      <c r="A24" t="s">
        <v>170</v>
      </c>
      <c r="B24">
        <v>0.95499999999999996</v>
      </c>
      <c r="C24">
        <v>1.0149999999999999</v>
      </c>
      <c r="D24">
        <f t="shared" si="0"/>
        <v>101.49999999999999</v>
      </c>
      <c r="E24" s="7">
        <v>61.3541666666667</v>
      </c>
      <c r="F24" s="7">
        <f t="shared" si="5"/>
        <v>140.49367088607596</v>
      </c>
      <c r="G24" s="5">
        <f t="shared" si="4"/>
        <v>1.5789473684210533</v>
      </c>
      <c r="H24">
        <v>0.2</v>
      </c>
      <c r="I24">
        <v>0.22</v>
      </c>
      <c r="K24" t="s">
        <v>169</v>
      </c>
      <c r="M24">
        <v>0.215</v>
      </c>
      <c r="N24">
        <v>39.9</v>
      </c>
      <c r="O24" s="7">
        <v>36.4</v>
      </c>
      <c r="P24">
        <v>2888</v>
      </c>
      <c r="R24" t="s">
        <v>170</v>
      </c>
      <c r="S24">
        <v>2.41</v>
      </c>
      <c r="T24">
        <v>122</v>
      </c>
      <c r="V24">
        <v>-10.3</v>
      </c>
    </row>
    <row r="25" spans="1:22" x14ac:dyDescent="0.2">
      <c r="A25" t="s">
        <v>170</v>
      </c>
      <c r="B25">
        <v>1.0049999999999999</v>
      </c>
      <c r="C25">
        <v>1.0649999999999999</v>
      </c>
      <c r="D25">
        <f t="shared" si="0"/>
        <v>106.5</v>
      </c>
      <c r="E25" s="7">
        <v>62.3958333333333</v>
      </c>
      <c r="F25" s="7">
        <f t="shared" si="5"/>
        <v>143.65822784810129</v>
      </c>
      <c r="G25" s="5">
        <f t="shared" si="4"/>
        <v>1.5789473684210527</v>
      </c>
      <c r="H25">
        <v>-0.1</v>
      </c>
      <c r="I25">
        <v>0.22</v>
      </c>
      <c r="K25" t="s">
        <v>169</v>
      </c>
      <c r="M25">
        <v>0.22500000000000001</v>
      </c>
      <c r="N25">
        <v>41.16</v>
      </c>
      <c r="O25" s="7">
        <v>38</v>
      </c>
      <c r="P25">
        <v>1686</v>
      </c>
      <c r="R25" t="s">
        <v>170</v>
      </c>
      <c r="S25">
        <v>2.62</v>
      </c>
      <c r="T25">
        <v>142</v>
      </c>
      <c r="V25">
        <v>-5.3</v>
      </c>
    </row>
    <row r="26" spans="1:22" x14ac:dyDescent="0.2">
      <c r="A26" t="s">
        <v>170</v>
      </c>
      <c r="B26">
        <v>1.0549999999999999</v>
      </c>
      <c r="C26">
        <v>1.115</v>
      </c>
      <c r="D26">
        <f t="shared" si="0"/>
        <v>111.5</v>
      </c>
      <c r="E26" s="7">
        <v>63.4375</v>
      </c>
      <c r="F26" s="7">
        <f t="shared" si="5"/>
        <v>146.82278481012662</v>
      </c>
      <c r="G26" s="5">
        <f t="shared" si="4"/>
        <v>1.5789473684210527</v>
      </c>
      <c r="H26">
        <v>0.56000000000000005</v>
      </c>
      <c r="I26">
        <v>0.23</v>
      </c>
      <c r="K26" t="s">
        <v>169</v>
      </c>
      <c r="M26">
        <v>0.23499999999999999</v>
      </c>
      <c r="N26">
        <v>42.42</v>
      </c>
      <c r="O26" s="7">
        <v>39.6</v>
      </c>
      <c r="P26">
        <v>2212</v>
      </c>
      <c r="R26" t="s">
        <v>170</v>
      </c>
      <c r="S26">
        <v>2.78</v>
      </c>
      <c r="T26">
        <v>156</v>
      </c>
      <c r="V26">
        <v>-6.5</v>
      </c>
    </row>
    <row r="27" spans="1:22" x14ac:dyDescent="0.2">
      <c r="A27" t="s">
        <v>170</v>
      </c>
      <c r="B27">
        <v>1.105</v>
      </c>
      <c r="C27">
        <v>1.165</v>
      </c>
      <c r="D27">
        <f t="shared" si="0"/>
        <v>116.5</v>
      </c>
      <c r="E27" s="7">
        <v>64.4791666666667</v>
      </c>
      <c r="F27" s="22">
        <v>150</v>
      </c>
      <c r="G27" s="5">
        <f t="shared" si="4"/>
        <v>1.5799999999999956</v>
      </c>
      <c r="H27">
        <v>0.19</v>
      </c>
      <c r="I27">
        <v>0.23</v>
      </c>
      <c r="K27" t="s">
        <v>169</v>
      </c>
      <c r="M27">
        <v>0.245</v>
      </c>
      <c r="N27">
        <v>43.69</v>
      </c>
      <c r="O27" s="7">
        <v>41.2</v>
      </c>
      <c r="P27">
        <v>1574</v>
      </c>
      <c r="R27" t="s">
        <v>170</v>
      </c>
      <c r="S27">
        <v>3.07</v>
      </c>
      <c r="T27">
        <v>185</v>
      </c>
      <c r="V27">
        <v>-6.8</v>
      </c>
    </row>
    <row r="28" spans="1:22" x14ac:dyDescent="0.2">
      <c r="A28" t="s">
        <v>170</v>
      </c>
      <c r="B28">
        <v>1.155</v>
      </c>
      <c r="C28">
        <v>1.2150000000000001</v>
      </c>
      <c r="D28">
        <f t="shared" si="0"/>
        <v>121.50000000000001</v>
      </c>
      <c r="E28" s="7">
        <v>65.75</v>
      </c>
      <c r="F28" s="7">
        <f t="shared" si="5"/>
        <v>153.16455696202533</v>
      </c>
      <c r="G28" s="7"/>
      <c r="H28">
        <v>0.87</v>
      </c>
      <c r="I28">
        <v>0.24</v>
      </c>
      <c r="K28" t="s">
        <v>169</v>
      </c>
      <c r="M28">
        <v>0.255</v>
      </c>
      <c r="N28">
        <v>44.95</v>
      </c>
      <c r="O28" s="7">
        <v>42.8</v>
      </c>
      <c r="P28">
        <v>675</v>
      </c>
      <c r="R28" t="s">
        <v>170</v>
      </c>
      <c r="S28">
        <v>3.21</v>
      </c>
      <c r="T28">
        <v>192</v>
      </c>
      <c r="V28">
        <v>-9.9</v>
      </c>
    </row>
    <row r="29" spans="1:22" x14ac:dyDescent="0.2">
      <c r="A29" t="s">
        <v>170</v>
      </c>
      <c r="B29">
        <v>1.2050000000000001</v>
      </c>
      <c r="C29">
        <v>1.2649999999999999</v>
      </c>
      <c r="D29">
        <f t="shared" si="0"/>
        <v>126.49999999999999</v>
      </c>
      <c r="E29" s="7">
        <v>67.25</v>
      </c>
      <c r="F29" s="7">
        <f t="shared" si="5"/>
        <v>156.32911392405063</v>
      </c>
      <c r="G29" s="7"/>
      <c r="H29">
        <v>1.29</v>
      </c>
      <c r="I29">
        <v>0.26</v>
      </c>
      <c r="K29" t="s">
        <v>169</v>
      </c>
      <c r="M29">
        <v>0.26500000000000001</v>
      </c>
      <c r="N29">
        <v>46.21</v>
      </c>
      <c r="O29" s="7">
        <v>44.4</v>
      </c>
      <c r="P29">
        <v>689</v>
      </c>
      <c r="R29" t="s">
        <v>170</v>
      </c>
      <c r="S29">
        <v>3.47</v>
      </c>
      <c r="T29">
        <v>225</v>
      </c>
      <c r="V29">
        <v>-10.1</v>
      </c>
    </row>
    <row r="30" spans="1:22" x14ac:dyDescent="0.2">
      <c r="A30" t="s">
        <v>170</v>
      </c>
      <c r="B30">
        <v>1.2549999999999999</v>
      </c>
      <c r="C30">
        <v>1.3149999999999999</v>
      </c>
      <c r="D30">
        <f t="shared" si="0"/>
        <v>131.5</v>
      </c>
      <c r="E30" s="7">
        <v>68.4166666666667</v>
      </c>
      <c r="F30" s="7">
        <f t="shared" si="5"/>
        <v>159.49367088607596</v>
      </c>
      <c r="G30" s="7"/>
      <c r="H30">
        <v>1.1000000000000001</v>
      </c>
      <c r="I30">
        <v>0.26</v>
      </c>
      <c r="K30" t="s">
        <v>169</v>
      </c>
      <c r="M30">
        <v>0.27500000000000002</v>
      </c>
      <c r="N30">
        <v>47.47</v>
      </c>
      <c r="O30" s="7">
        <v>46</v>
      </c>
      <c r="P30">
        <v>438</v>
      </c>
      <c r="R30" t="s">
        <v>170</v>
      </c>
      <c r="S30">
        <v>3.59</v>
      </c>
      <c r="T30">
        <v>243</v>
      </c>
      <c r="V30">
        <v>-10</v>
      </c>
    </row>
    <row r="31" spans="1:22" x14ac:dyDescent="0.2">
      <c r="A31" t="s">
        <v>170</v>
      </c>
      <c r="B31">
        <v>1.3049999999999999</v>
      </c>
      <c r="C31">
        <v>1.365</v>
      </c>
      <c r="D31">
        <f t="shared" si="0"/>
        <v>136.5</v>
      </c>
      <c r="E31" s="7">
        <v>69.25</v>
      </c>
      <c r="F31" s="7">
        <f t="shared" si="5"/>
        <v>162.65822784810129</v>
      </c>
      <c r="G31" s="7"/>
      <c r="H31">
        <v>0.39</v>
      </c>
      <c r="I31">
        <v>0.36</v>
      </c>
      <c r="K31" t="s">
        <v>169</v>
      </c>
      <c r="M31">
        <v>0.28499999999999998</v>
      </c>
      <c r="N31">
        <v>48.74</v>
      </c>
      <c r="O31" s="7">
        <v>47.6</v>
      </c>
      <c r="P31">
        <v>151</v>
      </c>
      <c r="R31" t="s">
        <v>170</v>
      </c>
      <c r="S31">
        <v>3.67</v>
      </c>
      <c r="T31">
        <v>273</v>
      </c>
      <c r="V31">
        <v>-9.8000000000000007</v>
      </c>
    </row>
    <row r="32" spans="1:22" x14ac:dyDescent="0.2">
      <c r="A32" t="s">
        <v>170</v>
      </c>
      <c r="B32">
        <v>1.355</v>
      </c>
      <c r="C32">
        <v>1.415</v>
      </c>
      <c r="D32">
        <f t="shared" si="0"/>
        <v>141.5</v>
      </c>
      <c r="E32" s="7">
        <v>70.099999999999994</v>
      </c>
      <c r="F32" s="7">
        <f t="shared" si="5"/>
        <v>165.82278481012662</v>
      </c>
      <c r="G32" s="7"/>
      <c r="H32">
        <v>0.53</v>
      </c>
      <c r="I32">
        <v>0.15</v>
      </c>
      <c r="K32" t="s">
        <v>169</v>
      </c>
      <c r="M32">
        <v>0.29499999999999998</v>
      </c>
      <c r="N32">
        <v>50</v>
      </c>
      <c r="O32" s="7">
        <v>49.2</v>
      </c>
      <c r="P32">
        <v>0</v>
      </c>
      <c r="R32" t="s">
        <v>170</v>
      </c>
      <c r="S32">
        <v>3.7</v>
      </c>
      <c r="T32">
        <v>284</v>
      </c>
      <c r="V32">
        <v>-8.9</v>
      </c>
    </row>
    <row r="33" spans="1:22" x14ac:dyDescent="0.2">
      <c r="A33" t="s">
        <v>170</v>
      </c>
      <c r="B33">
        <v>1.405</v>
      </c>
      <c r="C33">
        <v>1.4650000000000001</v>
      </c>
      <c r="D33">
        <f t="shared" si="0"/>
        <v>146.5</v>
      </c>
      <c r="E33" s="7">
        <v>71.099999999999994</v>
      </c>
      <c r="F33" s="7">
        <f t="shared" si="5"/>
        <v>168.98734177215195</v>
      </c>
      <c r="G33" s="7"/>
      <c r="H33">
        <v>0.43</v>
      </c>
      <c r="I33">
        <v>0.19</v>
      </c>
      <c r="K33" t="s">
        <v>169</v>
      </c>
      <c r="M33">
        <v>0.30499999999999999</v>
      </c>
      <c r="N33">
        <v>50.13</v>
      </c>
      <c r="O33" s="7">
        <v>50.8</v>
      </c>
      <c r="P33">
        <v>0</v>
      </c>
      <c r="R33" t="s">
        <v>170</v>
      </c>
      <c r="S33">
        <v>3.73</v>
      </c>
      <c r="T33">
        <v>295</v>
      </c>
      <c r="V33">
        <v>-7.8</v>
      </c>
    </row>
    <row r="34" spans="1:22" x14ac:dyDescent="0.2">
      <c r="A34" t="s">
        <v>170</v>
      </c>
      <c r="B34">
        <v>1.4550000000000001</v>
      </c>
      <c r="C34">
        <v>1.5149999999999999</v>
      </c>
      <c r="D34">
        <f t="shared" si="0"/>
        <v>151.5</v>
      </c>
      <c r="E34" s="7">
        <v>72.125</v>
      </c>
      <c r="F34" s="7">
        <f t="shared" si="5"/>
        <v>172.15189873417728</v>
      </c>
      <c r="G34" s="7"/>
      <c r="H34">
        <v>0.69</v>
      </c>
      <c r="I34">
        <v>0.26</v>
      </c>
      <c r="K34" t="s">
        <v>169</v>
      </c>
      <c r="M34">
        <v>0.315</v>
      </c>
      <c r="N34">
        <v>50.25</v>
      </c>
      <c r="O34" s="7">
        <v>52.4</v>
      </c>
      <c r="P34">
        <v>0</v>
      </c>
      <c r="R34" t="s">
        <v>170</v>
      </c>
      <c r="S34">
        <v>3.79</v>
      </c>
      <c r="T34">
        <v>312</v>
      </c>
      <c r="V34">
        <v>-8.5</v>
      </c>
    </row>
    <row r="35" spans="1:22" x14ac:dyDescent="0.2">
      <c r="A35" t="s">
        <v>170</v>
      </c>
      <c r="B35">
        <v>1.5049999999999999</v>
      </c>
      <c r="C35">
        <v>1.5649999999999999</v>
      </c>
      <c r="D35">
        <f t="shared" si="0"/>
        <v>156.5</v>
      </c>
      <c r="E35" s="7">
        <v>73.375</v>
      </c>
      <c r="F35" s="7">
        <f t="shared" si="5"/>
        <v>175.31645569620261</v>
      </c>
      <c r="G35" s="7"/>
      <c r="H35">
        <v>0.23</v>
      </c>
      <c r="I35">
        <v>0.23</v>
      </c>
      <c r="K35" t="s">
        <v>169</v>
      </c>
      <c r="M35">
        <v>0.32500000000000001</v>
      </c>
      <c r="N35">
        <v>50.38</v>
      </c>
      <c r="O35" s="7">
        <v>54</v>
      </c>
      <c r="P35">
        <v>0</v>
      </c>
      <c r="R35" t="s">
        <v>170</v>
      </c>
      <c r="S35">
        <v>3.95</v>
      </c>
      <c r="T35">
        <v>329</v>
      </c>
      <c r="V35">
        <v>-10.1</v>
      </c>
    </row>
    <row r="36" spans="1:22" x14ac:dyDescent="0.2">
      <c r="A36" t="s">
        <v>170</v>
      </c>
      <c r="B36">
        <v>1.5549999999999999</v>
      </c>
      <c r="C36">
        <v>1.615</v>
      </c>
      <c r="D36">
        <f t="shared" si="0"/>
        <v>161.5</v>
      </c>
      <c r="E36" s="7">
        <v>74.625</v>
      </c>
      <c r="F36" s="7">
        <f t="shared" si="5"/>
        <v>178.48101265822794</v>
      </c>
      <c r="G36" s="7"/>
      <c r="H36">
        <v>0.22</v>
      </c>
      <c r="I36">
        <v>0.21</v>
      </c>
      <c r="K36" t="s">
        <v>169</v>
      </c>
      <c r="M36">
        <v>0.33500000000000002</v>
      </c>
      <c r="N36">
        <v>50.5</v>
      </c>
      <c r="O36" s="7">
        <v>55.6</v>
      </c>
      <c r="P36">
        <v>0</v>
      </c>
      <c r="R36" t="s">
        <v>170</v>
      </c>
      <c r="S36">
        <v>4.3499999999999996</v>
      </c>
      <c r="T36">
        <v>370</v>
      </c>
      <c r="V36">
        <v>-8</v>
      </c>
    </row>
    <row r="37" spans="1:22" x14ac:dyDescent="0.2">
      <c r="A37" t="s">
        <v>170</v>
      </c>
      <c r="B37">
        <v>1.605</v>
      </c>
      <c r="C37">
        <v>1.665</v>
      </c>
      <c r="D37">
        <f t="shared" si="0"/>
        <v>166.5</v>
      </c>
      <c r="E37" s="7">
        <v>75.875</v>
      </c>
      <c r="F37" s="7">
        <f t="shared" si="5"/>
        <v>181.64556962025327</v>
      </c>
      <c r="G37" s="7"/>
      <c r="H37">
        <v>0</v>
      </c>
      <c r="I37">
        <v>0.25</v>
      </c>
      <c r="K37" t="s">
        <v>169</v>
      </c>
      <c r="M37">
        <v>0.34499999999999997</v>
      </c>
      <c r="N37">
        <v>50.63</v>
      </c>
      <c r="O37" s="7">
        <v>57.2</v>
      </c>
      <c r="P37">
        <v>0</v>
      </c>
      <c r="R37" t="s">
        <v>170</v>
      </c>
      <c r="S37">
        <v>4.67</v>
      </c>
      <c r="T37">
        <v>422</v>
      </c>
      <c r="V37">
        <v>-9.6</v>
      </c>
    </row>
    <row r="38" spans="1:22" x14ac:dyDescent="0.2">
      <c r="A38" t="s">
        <v>170</v>
      </c>
      <c r="B38">
        <v>1.655</v>
      </c>
      <c r="C38">
        <v>1.7150000000000001</v>
      </c>
      <c r="D38">
        <f t="shared" si="0"/>
        <v>171.5</v>
      </c>
      <c r="E38" s="7">
        <v>77.125</v>
      </c>
      <c r="F38" s="7">
        <f t="shared" si="5"/>
        <v>184.8101265822786</v>
      </c>
      <c r="G38" s="7"/>
      <c r="H38">
        <v>-0.04</v>
      </c>
      <c r="I38">
        <v>0.28999999999999998</v>
      </c>
      <c r="K38" t="s">
        <v>169</v>
      </c>
      <c r="M38">
        <v>0.35499999999999998</v>
      </c>
      <c r="N38">
        <v>50.75</v>
      </c>
      <c r="O38" s="7">
        <v>58.8</v>
      </c>
      <c r="P38">
        <v>0</v>
      </c>
    </row>
    <row r="39" spans="1:22" x14ac:dyDescent="0.2">
      <c r="A39" t="s">
        <v>170</v>
      </c>
      <c r="B39">
        <v>1.7050000000000001</v>
      </c>
      <c r="C39">
        <v>1.7649999999999999</v>
      </c>
      <c r="D39">
        <f t="shared" si="0"/>
        <v>176.5</v>
      </c>
      <c r="E39" s="7">
        <v>78.75</v>
      </c>
      <c r="F39" s="7">
        <f t="shared" si="5"/>
        <v>187.97468354430393</v>
      </c>
      <c r="G39" s="7"/>
      <c r="H39">
        <v>0.33</v>
      </c>
      <c r="I39">
        <v>0.23</v>
      </c>
      <c r="K39" t="s">
        <v>169</v>
      </c>
      <c r="M39">
        <v>0.36499999999999999</v>
      </c>
      <c r="N39">
        <v>50.88</v>
      </c>
      <c r="O39" s="7">
        <v>60.4</v>
      </c>
      <c r="P39">
        <v>0</v>
      </c>
    </row>
    <row r="40" spans="1:22" x14ac:dyDescent="0.2">
      <c r="A40" t="s">
        <v>170</v>
      </c>
      <c r="B40">
        <v>1.75</v>
      </c>
      <c r="C40">
        <v>1.81</v>
      </c>
      <c r="D40">
        <f t="shared" si="0"/>
        <v>181</v>
      </c>
      <c r="E40" s="7">
        <v>81</v>
      </c>
      <c r="F40" s="7">
        <f t="shared" si="5"/>
        <v>190.82278481012671</v>
      </c>
      <c r="G40" s="7"/>
      <c r="H40">
        <v>-0.03</v>
      </c>
      <c r="I40">
        <v>0.28999999999999998</v>
      </c>
      <c r="K40" t="s">
        <v>169</v>
      </c>
      <c r="M40">
        <v>0.375</v>
      </c>
      <c r="N40">
        <v>51</v>
      </c>
      <c r="O40" s="7">
        <v>62</v>
      </c>
      <c r="P40">
        <v>0</v>
      </c>
    </row>
    <row r="41" spans="1:22" x14ac:dyDescent="0.2">
      <c r="A41" t="s">
        <v>170</v>
      </c>
      <c r="B41">
        <v>1.8049999999999999</v>
      </c>
      <c r="C41">
        <v>1.865</v>
      </c>
      <c r="D41">
        <f t="shared" si="0"/>
        <v>186.5</v>
      </c>
      <c r="E41" s="7">
        <v>83.75</v>
      </c>
      <c r="F41" s="7">
        <f t="shared" si="5"/>
        <v>194.30379746835456</v>
      </c>
      <c r="G41" s="7"/>
      <c r="H41">
        <v>0.25</v>
      </c>
      <c r="I41">
        <v>0.39</v>
      </c>
      <c r="K41" t="s">
        <v>170</v>
      </c>
      <c r="L41">
        <v>0.33</v>
      </c>
      <c r="M41">
        <v>0.39</v>
      </c>
      <c r="N41">
        <v>51.19</v>
      </c>
      <c r="O41" s="7">
        <v>62.3</v>
      </c>
      <c r="P41">
        <v>0</v>
      </c>
    </row>
    <row r="42" spans="1:22" x14ac:dyDescent="0.2">
      <c r="A42" t="s">
        <v>170</v>
      </c>
      <c r="B42">
        <v>1.86</v>
      </c>
      <c r="C42">
        <v>1.92</v>
      </c>
      <c r="D42">
        <f t="shared" si="0"/>
        <v>192</v>
      </c>
      <c r="E42" s="7">
        <v>86.5</v>
      </c>
      <c r="F42" s="7">
        <f t="shared" si="5"/>
        <v>197.78481012658241</v>
      </c>
      <c r="G42" s="7"/>
      <c r="H42">
        <v>-0.3</v>
      </c>
      <c r="I42">
        <v>0.35</v>
      </c>
      <c r="K42" t="s">
        <v>170</v>
      </c>
      <c r="L42">
        <v>0.35</v>
      </c>
      <c r="M42">
        <v>0.41</v>
      </c>
      <c r="N42">
        <v>51.44</v>
      </c>
      <c r="O42" s="7">
        <v>62.7</v>
      </c>
      <c r="P42">
        <v>16</v>
      </c>
    </row>
    <row r="43" spans="1:22" x14ac:dyDescent="0.2">
      <c r="A43" t="s">
        <v>170</v>
      </c>
      <c r="B43">
        <v>1.915</v>
      </c>
      <c r="C43">
        <v>1.9750000000000001</v>
      </c>
      <c r="D43">
        <f t="shared" si="0"/>
        <v>197.5</v>
      </c>
      <c r="E43" s="7">
        <v>89.25</v>
      </c>
      <c r="F43" s="7"/>
      <c r="G43" s="7"/>
      <c r="H43">
        <v>0.16</v>
      </c>
      <c r="I43">
        <v>0.23</v>
      </c>
      <c r="K43" t="s">
        <v>170</v>
      </c>
      <c r="L43">
        <v>0.37</v>
      </c>
      <c r="M43">
        <v>0.43</v>
      </c>
      <c r="N43">
        <v>51.69</v>
      </c>
      <c r="O43" s="7">
        <v>63.2</v>
      </c>
      <c r="P43">
        <v>0</v>
      </c>
    </row>
    <row r="44" spans="1:22" x14ac:dyDescent="0.2">
      <c r="A44" t="s">
        <v>170</v>
      </c>
      <c r="B44">
        <v>2.0299999999999998</v>
      </c>
      <c r="C44">
        <v>2.09</v>
      </c>
      <c r="D44">
        <f t="shared" si="0"/>
        <v>209</v>
      </c>
      <c r="E44" s="7">
        <v>95</v>
      </c>
      <c r="F44" s="7"/>
      <c r="G44" s="7"/>
      <c r="H44">
        <v>0.1</v>
      </c>
      <c r="I44">
        <v>0.19</v>
      </c>
      <c r="K44" t="s">
        <v>170</v>
      </c>
      <c r="L44">
        <v>0.39</v>
      </c>
      <c r="M44">
        <v>0.45</v>
      </c>
      <c r="N44">
        <v>51.94</v>
      </c>
      <c r="O44" s="7">
        <v>64</v>
      </c>
      <c r="P44">
        <v>0</v>
      </c>
    </row>
    <row r="45" spans="1:22" x14ac:dyDescent="0.2">
      <c r="A45" t="s">
        <v>170</v>
      </c>
      <c r="B45">
        <v>2.0750000000000002</v>
      </c>
      <c r="C45">
        <v>2.1349999999999998</v>
      </c>
      <c r="D45">
        <f t="shared" si="0"/>
        <v>213.49999999999997</v>
      </c>
      <c r="E45" s="7">
        <v>98.1875</v>
      </c>
      <c r="F45" s="7"/>
      <c r="G45" s="7"/>
      <c r="H45">
        <v>0.17</v>
      </c>
      <c r="I45">
        <v>0.23</v>
      </c>
      <c r="K45" t="s">
        <v>170</v>
      </c>
      <c r="L45">
        <v>0.41</v>
      </c>
      <c r="M45">
        <v>0.47</v>
      </c>
      <c r="N45">
        <v>52.19</v>
      </c>
      <c r="O45" s="7">
        <v>64.8</v>
      </c>
      <c r="P45">
        <v>0</v>
      </c>
    </row>
    <row r="46" spans="1:22" x14ac:dyDescent="0.2">
      <c r="A46" t="s">
        <v>170</v>
      </c>
      <c r="B46">
        <v>2.125</v>
      </c>
      <c r="C46">
        <v>2.1850000000000001</v>
      </c>
      <c r="D46">
        <f t="shared" si="0"/>
        <v>218.5</v>
      </c>
      <c r="E46" s="7">
        <v>102.5625</v>
      </c>
      <c r="F46" s="7"/>
      <c r="G46" s="7"/>
      <c r="H46">
        <v>-0.04</v>
      </c>
      <c r="I46">
        <v>0.15</v>
      </c>
      <c r="K46" t="s">
        <v>170</v>
      </c>
      <c r="L46">
        <v>0.43</v>
      </c>
      <c r="M46">
        <v>0.49</v>
      </c>
      <c r="N46">
        <v>52.44</v>
      </c>
      <c r="O46" s="7">
        <v>65.3</v>
      </c>
      <c r="P46">
        <v>0</v>
      </c>
    </row>
    <row r="47" spans="1:22" x14ac:dyDescent="0.2">
      <c r="A47" t="s">
        <v>170</v>
      </c>
      <c r="B47">
        <v>2.1749999999999998</v>
      </c>
      <c r="C47">
        <v>2.2349999999999999</v>
      </c>
      <c r="D47">
        <f t="shared" si="0"/>
        <v>223.5</v>
      </c>
      <c r="E47" s="7">
        <v>106.9375</v>
      </c>
      <c r="F47" s="7"/>
      <c r="G47" s="7"/>
      <c r="H47">
        <v>-0.16</v>
      </c>
      <c r="I47">
        <v>0.17</v>
      </c>
      <c r="K47" t="s">
        <v>170</v>
      </c>
      <c r="L47">
        <v>0.45</v>
      </c>
      <c r="M47">
        <v>0.51</v>
      </c>
      <c r="N47">
        <v>52.69</v>
      </c>
      <c r="O47" s="7">
        <v>65.7</v>
      </c>
      <c r="P47">
        <v>0</v>
      </c>
    </row>
    <row r="48" spans="1:22" x14ac:dyDescent="0.2">
      <c r="A48" t="s">
        <v>170</v>
      </c>
      <c r="B48">
        <v>2.2250000000000001</v>
      </c>
      <c r="C48">
        <v>2.2850000000000001</v>
      </c>
      <c r="D48">
        <f t="shared" si="0"/>
        <v>228.5</v>
      </c>
      <c r="E48" s="7">
        <v>111.28571428571399</v>
      </c>
      <c r="F48" s="7"/>
      <c r="G48" s="7"/>
      <c r="H48">
        <v>-0.08</v>
      </c>
      <c r="I48">
        <v>0.21</v>
      </c>
      <c r="K48" t="s">
        <v>170</v>
      </c>
      <c r="L48">
        <v>0.47</v>
      </c>
      <c r="M48">
        <v>0.53</v>
      </c>
      <c r="N48">
        <v>52.94</v>
      </c>
      <c r="O48" s="7">
        <v>66.099999999999994</v>
      </c>
      <c r="P48">
        <v>0</v>
      </c>
    </row>
    <row r="49" spans="1:16" x14ac:dyDescent="0.2">
      <c r="A49" t="s">
        <v>170</v>
      </c>
      <c r="B49">
        <v>2.2749999999999999</v>
      </c>
      <c r="C49">
        <v>2.335</v>
      </c>
      <c r="D49">
        <f t="shared" si="0"/>
        <v>233.5</v>
      </c>
      <c r="E49" s="7">
        <v>115.571428571429</v>
      </c>
      <c r="F49" s="7"/>
      <c r="G49" s="7"/>
      <c r="H49">
        <v>-0.09</v>
      </c>
      <c r="I49">
        <v>0.19</v>
      </c>
      <c r="K49" t="s">
        <v>170</v>
      </c>
      <c r="L49">
        <v>0.49</v>
      </c>
      <c r="M49">
        <v>0.55000000000000004</v>
      </c>
      <c r="N49">
        <v>53.19</v>
      </c>
      <c r="O49" s="7">
        <v>66.5</v>
      </c>
      <c r="P49">
        <v>0</v>
      </c>
    </row>
    <row r="50" spans="1:16" x14ac:dyDescent="0.2">
      <c r="A50" t="s">
        <v>170</v>
      </c>
      <c r="B50">
        <v>2.3250000000000002</v>
      </c>
      <c r="C50">
        <v>2.3849999999999998</v>
      </c>
      <c r="D50">
        <f t="shared" si="0"/>
        <v>238.49999999999997</v>
      </c>
      <c r="E50" s="7">
        <v>119.857142857143</v>
      </c>
      <c r="F50" s="7"/>
      <c r="G50" s="7"/>
      <c r="H50">
        <v>-0.1</v>
      </c>
      <c r="I50">
        <v>0.31</v>
      </c>
      <c r="K50" t="s">
        <v>170</v>
      </c>
      <c r="L50">
        <v>0.51</v>
      </c>
      <c r="M50">
        <v>0.56999999999999995</v>
      </c>
      <c r="N50">
        <v>53.45</v>
      </c>
      <c r="O50" s="7">
        <v>66.900000000000006</v>
      </c>
      <c r="P50">
        <v>0</v>
      </c>
    </row>
    <row r="51" spans="1:16" x14ac:dyDescent="0.2">
      <c r="A51" t="s">
        <v>170</v>
      </c>
      <c r="B51">
        <v>2.375</v>
      </c>
      <c r="C51">
        <v>2.4350000000000001</v>
      </c>
      <c r="D51">
        <f t="shared" si="0"/>
        <v>243.5</v>
      </c>
      <c r="E51" s="7">
        <v>124.380952380952</v>
      </c>
      <c r="F51" s="7"/>
      <c r="G51" s="7"/>
      <c r="H51">
        <v>0.13</v>
      </c>
      <c r="I51">
        <v>0.14000000000000001</v>
      </c>
      <c r="K51" t="s">
        <v>170</v>
      </c>
      <c r="L51">
        <v>0.53</v>
      </c>
      <c r="M51">
        <v>0.59</v>
      </c>
      <c r="N51">
        <v>53.7</v>
      </c>
      <c r="O51" s="7">
        <v>67.599999999999994</v>
      </c>
      <c r="P51">
        <v>0</v>
      </c>
    </row>
    <row r="52" spans="1:16" x14ac:dyDescent="0.2">
      <c r="A52" t="s">
        <v>170</v>
      </c>
      <c r="B52">
        <v>2.5249999999999999</v>
      </c>
      <c r="C52">
        <v>2.585</v>
      </c>
      <c r="D52">
        <f t="shared" si="0"/>
        <v>258.5</v>
      </c>
      <c r="E52" s="7">
        <v>138.666666666667</v>
      </c>
      <c r="F52" s="7"/>
      <c r="G52" s="7"/>
      <c r="H52">
        <v>0.14000000000000001</v>
      </c>
      <c r="I52">
        <v>0.2</v>
      </c>
      <c r="K52" t="s">
        <v>170</v>
      </c>
      <c r="L52">
        <v>0.55000000000000004</v>
      </c>
      <c r="M52">
        <v>0.61</v>
      </c>
      <c r="N52">
        <v>53.95</v>
      </c>
      <c r="O52" s="7">
        <v>68.400000000000006</v>
      </c>
      <c r="P52">
        <v>0</v>
      </c>
    </row>
    <row r="53" spans="1:16" x14ac:dyDescent="0.2">
      <c r="A53" t="s">
        <v>170</v>
      </c>
      <c r="B53">
        <v>2.5750000000000002</v>
      </c>
      <c r="C53">
        <v>2.6349999999999998</v>
      </c>
      <c r="D53">
        <f t="shared" si="0"/>
        <v>263.5</v>
      </c>
      <c r="E53" s="7">
        <v>143.3125</v>
      </c>
      <c r="F53" s="7"/>
      <c r="G53" s="7"/>
      <c r="H53">
        <v>-0.17</v>
      </c>
      <c r="I53">
        <v>0.31</v>
      </c>
      <c r="K53" t="s">
        <v>170</v>
      </c>
      <c r="L53">
        <v>0.56999999999999995</v>
      </c>
      <c r="M53">
        <v>0.63</v>
      </c>
      <c r="N53">
        <v>54.2</v>
      </c>
      <c r="O53" s="7">
        <v>69.099999999999994</v>
      </c>
      <c r="P53">
        <v>0</v>
      </c>
    </row>
    <row r="54" spans="1:16" x14ac:dyDescent="0.2">
      <c r="A54" t="s">
        <v>170</v>
      </c>
      <c r="B54">
        <v>2.625</v>
      </c>
      <c r="C54">
        <v>2.6850000000000001</v>
      </c>
      <c r="D54">
        <f t="shared" si="0"/>
        <v>268.5</v>
      </c>
      <c r="E54" s="7">
        <v>147.6875</v>
      </c>
      <c r="F54" s="7"/>
      <c r="G54" s="7"/>
      <c r="H54">
        <v>0.22</v>
      </c>
      <c r="I54">
        <v>0.14000000000000001</v>
      </c>
      <c r="K54" t="s">
        <v>170</v>
      </c>
      <c r="L54">
        <v>0.59</v>
      </c>
      <c r="M54">
        <v>0.65</v>
      </c>
      <c r="N54">
        <v>54.45</v>
      </c>
      <c r="O54" s="7">
        <v>69.5</v>
      </c>
      <c r="P54">
        <v>0</v>
      </c>
    </row>
    <row r="55" spans="1:16" x14ac:dyDescent="0.2">
      <c r="A55" t="s">
        <v>170</v>
      </c>
      <c r="B55">
        <v>2.6749999999999998</v>
      </c>
      <c r="C55">
        <v>2.7349999999999999</v>
      </c>
      <c r="D55">
        <f t="shared" si="0"/>
        <v>273.5</v>
      </c>
      <c r="E55" s="7">
        <v>152.0625</v>
      </c>
      <c r="F55" s="7"/>
      <c r="G55" s="7"/>
      <c r="H55">
        <v>-0.25</v>
      </c>
      <c r="I55">
        <v>0.13</v>
      </c>
      <c r="K55" t="s">
        <v>170</v>
      </c>
      <c r="L55">
        <v>0.61</v>
      </c>
      <c r="M55">
        <v>0.67</v>
      </c>
      <c r="N55">
        <v>54.7</v>
      </c>
      <c r="O55" s="7">
        <v>69.900000000000006</v>
      </c>
      <c r="P55">
        <v>0</v>
      </c>
    </row>
    <row r="56" spans="1:16" x14ac:dyDescent="0.2">
      <c r="A56" t="s">
        <v>170</v>
      </c>
      <c r="B56">
        <v>2.7250000000000001</v>
      </c>
      <c r="C56">
        <v>2.7850000000000001</v>
      </c>
      <c r="D56">
        <f t="shared" si="0"/>
        <v>278.5</v>
      </c>
      <c r="E56" s="7">
        <v>156.5</v>
      </c>
      <c r="F56" s="7"/>
      <c r="G56" s="7"/>
      <c r="H56">
        <v>-0.09</v>
      </c>
      <c r="I56">
        <v>0.13</v>
      </c>
      <c r="K56" t="s">
        <v>170</v>
      </c>
      <c r="L56">
        <v>0.63</v>
      </c>
      <c r="M56">
        <v>0.69</v>
      </c>
      <c r="N56">
        <v>54.95</v>
      </c>
      <c r="O56" s="7">
        <v>74.8</v>
      </c>
      <c r="P56">
        <v>0</v>
      </c>
    </row>
    <row r="57" spans="1:16" x14ac:dyDescent="0.2">
      <c r="A57" t="s">
        <v>170</v>
      </c>
      <c r="B57">
        <v>2.7749999999999999</v>
      </c>
      <c r="C57">
        <v>2.835</v>
      </c>
      <c r="D57">
        <f t="shared" si="0"/>
        <v>283.5</v>
      </c>
      <c r="E57" s="7">
        <v>161.5</v>
      </c>
      <c r="F57" s="7"/>
      <c r="G57" s="7"/>
      <c r="H57">
        <v>0.63</v>
      </c>
      <c r="I57">
        <v>0.13</v>
      </c>
      <c r="K57" t="s">
        <v>170</v>
      </c>
      <c r="L57">
        <v>0.65</v>
      </c>
      <c r="M57">
        <v>0.71</v>
      </c>
      <c r="N57">
        <v>55.2</v>
      </c>
      <c r="O57" s="7">
        <v>81.2</v>
      </c>
      <c r="P57">
        <v>35</v>
      </c>
    </row>
    <row r="58" spans="1:16" x14ac:dyDescent="0.2">
      <c r="A58" t="s">
        <v>170</v>
      </c>
      <c r="B58">
        <v>2.875</v>
      </c>
      <c r="C58">
        <v>2.9350000000000001</v>
      </c>
      <c r="D58">
        <f t="shared" si="0"/>
        <v>293.5</v>
      </c>
      <c r="E58" s="7">
        <v>171.5</v>
      </c>
      <c r="F58" s="7"/>
      <c r="G58" s="7"/>
      <c r="H58">
        <v>0.1</v>
      </c>
      <c r="I58">
        <v>0.2</v>
      </c>
      <c r="K58" t="s">
        <v>170</v>
      </c>
      <c r="L58">
        <v>0.67</v>
      </c>
      <c r="M58">
        <v>0.73</v>
      </c>
      <c r="N58">
        <v>55.45</v>
      </c>
      <c r="O58" s="7">
        <v>87.6666666666667</v>
      </c>
      <c r="P58">
        <v>0</v>
      </c>
    </row>
    <row r="59" spans="1:16" x14ac:dyDescent="0.2">
      <c r="A59" t="s">
        <v>170</v>
      </c>
      <c r="B59">
        <v>2.9249999999999998</v>
      </c>
      <c r="C59">
        <v>2.9849999999999999</v>
      </c>
      <c r="D59">
        <f t="shared" si="0"/>
        <v>298.5</v>
      </c>
      <c r="E59" s="7">
        <v>176.5</v>
      </c>
      <c r="F59" s="7"/>
      <c r="G59" s="7"/>
      <c r="H59">
        <v>0.17</v>
      </c>
      <c r="I59">
        <v>0.3</v>
      </c>
      <c r="K59" t="s">
        <v>170</v>
      </c>
      <c r="L59">
        <v>0.69</v>
      </c>
      <c r="M59">
        <v>0.75</v>
      </c>
      <c r="N59">
        <v>55.89</v>
      </c>
      <c r="O59" s="7">
        <v>94.3333333333333</v>
      </c>
      <c r="P59">
        <v>0</v>
      </c>
    </row>
    <row r="60" spans="1:16" x14ac:dyDescent="0.2">
      <c r="A60" t="s">
        <v>170</v>
      </c>
      <c r="B60">
        <v>2.9750000000000001</v>
      </c>
      <c r="C60">
        <v>3.0350000000000001</v>
      </c>
      <c r="D60">
        <f t="shared" si="0"/>
        <v>303.5</v>
      </c>
      <c r="E60" s="7">
        <v>181.5</v>
      </c>
      <c r="F60" s="7"/>
      <c r="G60" s="7"/>
      <c r="H60">
        <v>-0.05</v>
      </c>
      <c r="I60">
        <v>0.22</v>
      </c>
      <c r="K60" t="s">
        <v>170</v>
      </c>
      <c r="L60">
        <v>0.71</v>
      </c>
      <c r="M60">
        <v>0.77</v>
      </c>
      <c r="N60">
        <v>56.32</v>
      </c>
      <c r="O60" s="7">
        <v>101</v>
      </c>
      <c r="P60">
        <v>0</v>
      </c>
    </row>
    <row r="61" spans="1:16" x14ac:dyDescent="0.2">
      <c r="A61" t="s">
        <v>170</v>
      </c>
      <c r="B61">
        <v>3.0249999999999999</v>
      </c>
      <c r="C61">
        <v>3.085</v>
      </c>
      <c r="D61">
        <f t="shared" si="0"/>
        <v>308.5</v>
      </c>
      <c r="E61" s="7">
        <v>185.75</v>
      </c>
      <c r="F61" s="7"/>
      <c r="G61" s="7"/>
      <c r="H61">
        <v>0.3</v>
      </c>
      <c r="I61">
        <v>0.23</v>
      </c>
      <c r="K61" t="s">
        <v>170</v>
      </c>
      <c r="L61">
        <v>0.73</v>
      </c>
      <c r="M61">
        <v>0.79</v>
      </c>
      <c r="N61">
        <v>56.76</v>
      </c>
      <c r="O61" s="7">
        <v>107.222222222222</v>
      </c>
      <c r="P61">
        <v>0</v>
      </c>
    </row>
    <row r="62" spans="1:16" x14ac:dyDescent="0.2">
      <c r="A62" t="s">
        <v>170</v>
      </c>
      <c r="B62">
        <v>3.0750000000000002</v>
      </c>
      <c r="C62">
        <v>3.1349999999999998</v>
      </c>
      <c r="D62">
        <f t="shared" si="0"/>
        <v>313.5</v>
      </c>
      <c r="E62" s="7">
        <v>188.25</v>
      </c>
      <c r="F62" s="7"/>
      <c r="G62" s="7"/>
      <c r="H62">
        <v>-0.09</v>
      </c>
      <c r="I62">
        <v>0.22</v>
      </c>
      <c r="K62" t="s">
        <v>170</v>
      </c>
      <c r="L62">
        <v>0.75</v>
      </c>
      <c r="M62">
        <v>0.81</v>
      </c>
      <c r="N62">
        <v>57.19</v>
      </c>
      <c r="O62" s="7">
        <v>113.444444444444</v>
      </c>
      <c r="P62">
        <v>0</v>
      </c>
    </row>
    <row r="63" spans="1:16" x14ac:dyDescent="0.2">
      <c r="A63" t="s">
        <v>170</v>
      </c>
      <c r="B63">
        <v>3.125</v>
      </c>
      <c r="C63">
        <v>3.1850000000000001</v>
      </c>
      <c r="D63">
        <f t="shared" si="0"/>
        <v>318.5</v>
      </c>
      <c r="E63" s="7">
        <v>190.75</v>
      </c>
      <c r="F63" s="7"/>
      <c r="G63" s="7"/>
      <c r="H63">
        <v>-0.02</v>
      </c>
      <c r="I63">
        <v>0.26</v>
      </c>
      <c r="K63" t="s">
        <v>170</v>
      </c>
      <c r="L63">
        <v>0.77</v>
      </c>
      <c r="M63">
        <v>0.83</v>
      </c>
      <c r="N63">
        <v>57.63</v>
      </c>
      <c r="O63" s="7">
        <v>119.8</v>
      </c>
      <c r="P63">
        <v>0</v>
      </c>
    </row>
    <row r="64" spans="1:16" x14ac:dyDescent="0.2">
      <c r="A64" t="s">
        <v>170</v>
      </c>
      <c r="B64">
        <v>3.1749999999999998</v>
      </c>
      <c r="C64">
        <v>3.2349999999999999</v>
      </c>
      <c r="D64">
        <f t="shared" si="0"/>
        <v>323.5</v>
      </c>
      <c r="E64" s="7">
        <v>195.17307692307699</v>
      </c>
      <c r="F64" s="7"/>
      <c r="G64" s="7"/>
      <c r="H64">
        <v>0.04</v>
      </c>
      <c r="I64">
        <v>0.24</v>
      </c>
      <c r="K64" t="s">
        <v>170</v>
      </c>
      <c r="L64">
        <v>0.79</v>
      </c>
      <c r="M64">
        <v>0.85</v>
      </c>
      <c r="N64">
        <v>58.07</v>
      </c>
      <c r="O64" s="7">
        <v>126.2</v>
      </c>
      <c r="P64">
        <v>0</v>
      </c>
    </row>
    <row r="65" spans="1:16" x14ac:dyDescent="0.2">
      <c r="A65" t="s">
        <v>170</v>
      </c>
      <c r="B65">
        <v>3.2250000000000001</v>
      </c>
      <c r="C65">
        <v>3.2850000000000001</v>
      </c>
      <c r="D65">
        <f t="shared" si="0"/>
        <v>328.5</v>
      </c>
      <c r="E65" s="7">
        <v>201.519230769231</v>
      </c>
      <c r="F65" s="7"/>
      <c r="G65" s="7"/>
      <c r="H65">
        <v>0.3</v>
      </c>
      <c r="I65">
        <v>0.21</v>
      </c>
      <c r="K65" t="s">
        <v>170</v>
      </c>
      <c r="L65">
        <v>0.81</v>
      </c>
      <c r="M65">
        <v>0.87</v>
      </c>
      <c r="N65">
        <v>58.5</v>
      </c>
      <c r="O65" s="7">
        <v>131.30000000000001</v>
      </c>
      <c r="P65">
        <v>0</v>
      </c>
    </row>
    <row r="66" spans="1:16" x14ac:dyDescent="0.2">
      <c r="A66" t="s">
        <v>170</v>
      </c>
      <c r="B66">
        <v>3.2749999999999999</v>
      </c>
      <c r="C66">
        <v>3.335</v>
      </c>
      <c r="D66">
        <f t="shared" si="0"/>
        <v>333.5</v>
      </c>
      <c r="E66" s="7">
        <v>207.86538461538501</v>
      </c>
      <c r="F66" s="7"/>
      <c r="G66" s="7"/>
      <c r="H66">
        <v>0.28000000000000003</v>
      </c>
      <c r="I66">
        <v>0.2</v>
      </c>
      <c r="K66" t="s">
        <v>170</v>
      </c>
      <c r="L66">
        <v>0.83</v>
      </c>
      <c r="M66">
        <v>0.89</v>
      </c>
      <c r="N66">
        <v>58.94</v>
      </c>
      <c r="O66" s="7">
        <v>132.5</v>
      </c>
      <c r="P66">
        <v>0</v>
      </c>
    </row>
    <row r="67" spans="1:16" x14ac:dyDescent="0.2">
      <c r="A67" t="s">
        <v>170</v>
      </c>
      <c r="B67">
        <v>3.3250000000000002</v>
      </c>
      <c r="C67">
        <v>3.3849999999999998</v>
      </c>
      <c r="D67">
        <f t="shared" si="0"/>
        <v>338.5</v>
      </c>
      <c r="E67" s="7">
        <v>214.211538461538</v>
      </c>
      <c r="F67" s="7"/>
      <c r="G67" s="7"/>
      <c r="H67">
        <v>0.06</v>
      </c>
      <c r="I67">
        <v>0.28000000000000003</v>
      </c>
      <c r="K67" t="s">
        <v>170</v>
      </c>
      <c r="L67">
        <v>0.85</v>
      </c>
      <c r="M67">
        <v>0.91</v>
      </c>
      <c r="N67">
        <v>59.38</v>
      </c>
      <c r="O67" s="7">
        <v>133.69999999999999</v>
      </c>
      <c r="P67">
        <v>0</v>
      </c>
    </row>
    <row r="68" spans="1:16" x14ac:dyDescent="0.2">
      <c r="A68" t="s">
        <v>170</v>
      </c>
      <c r="B68">
        <v>3.375</v>
      </c>
      <c r="C68">
        <v>3.4350000000000001</v>
      </c>
      <c r="D68">
        <f t="shared" ref="D68:D78" si="6">C68*100</f>
        <v>343.5</v>
      </c>
      <c r="E68" s="7">
        <v>220.55769230769201</v>
      </c>
      <c r="F68" s="7"/>
      <c r="G68" s="7"/>
      <c r="H68">
        <v>-0.17</v>
      </c>
      <c r="I68">
        <v>0.23</v>
      </c>
      <c r="K68" t="s">
        <v>170</v>
      </c>
      <c r="L68">
        <v>0.87</v>
      </c>
      <c r="M68">
        <v>0.93</v>
      </c>
      <c r="N68">
        <v>59.81</v>
      </c>
      <c r="O68" s="7">
        <v>134.9</v>
      </c>
      <c r="P68">
        <v>0</v>
      </c>
    </row>
    <row r="69" spans="1:16" x14ac:dyDescent="0.2">
      <c r="A69" t="s">
        <v>170</v>
      </c>
      <c r="B69">
        <v>3.4249999999999998</v>
      </c>
      <c r="C69">
        <v>3.4849999999999999</v>
      </c>
      <c r="D69">
        <f t="shared" si="6"/>
        <v>348.5</v>
      </c>
      <c r="E69" s="7">
        <v>227.25</v>
      </c>
      <c r="F69" s="7"/>
      <c r="G69" s="7"/>
      <c r="H69">
        <v>-0.3</v>
      </c>
      <c r="I69">
        <v>0.19</v>
      </c>
      <c r="K69" t="s">
        <v>170</v>
      </c>
      <c r="L69">
        <v>0.89</v>
      </c>
      <c r="M69">
        <v>0.95</v>
      </c>
      <c r="N69">
        <v>60.25</v>
      </c>
      <c r="O69" s="7">
        <v>136.1</v>
      </c>
      <c r="P69">
        <v>0</v>
      </c>
    </row>
    <row r="70" spans="1:16" x14ac:dyDescent="0.2">
      <c r="A70" t="s">
        <v>170</v>
      </c>
      <c r="B70">
        <v>3.4750000000000001</v>
      </c>
      <c r="C70">
        <v>3.5350000000000001</v>
      </c>
      <c r="D70">
        <f t="shared" si="6"/>
        <v>353.5</v>
      </c>
      <c r="E70" s="7">
        <v>234.75</v>
      </c>
      <c r="F70" s="7"/>
      <c r="G70" s="7"/>
      <c r="H70">
        <v>-0.2</v>
      </c>
      <c r="I70">
        <v>0.28999999999999998</v>
      </c>
      <c r="K70" t="s">
        <v>170</v>
      </c>
      <c r="L70">
        <v>0.91</v>
      </c>
      <c r="M70">
        <v>0.97</v>
      </c>
      <c r="N70">
        <v>60.68</v>
      </c>
      <c r="O70" s="7">
        <v>137.30000000000001</v>
      </c>
      <c r="P70">
        <v>0</v>
      </c>
    </row>
    <row r="71" spans="1:16" x14ac:dyDescent="0.2">
      <c r="A71" t="s">
        <v>170</v>
      </c>
      <c r="B71">
        <v>3.5249999999999999</v>
      </c>
      <c r="C71">
        <v>3.585</v>
      </c>
      <c r="D71">
        <f t="shared" si="6"/>
        <v>358.5</v>
      </c>
      <c r="E71" s="7">
        <v>242.25</v>
      </c>
      <c r="F71" s="7"/>
      <c r="G71" s="7"/>
      <c r="H71">
        <v>0.02</v>
      </c>
      <c r="I71">
        <v>0.27</v>
      </c>
      <c r="K71" t="s">
        <v>170</v>
      </c>
      <c r="L71">
        <v>0.93</v>
      </c>
      <c r="M71">
        <v>0.99</v>
      </c>
      <c r="N71">
        <v>61.12</v>
      </c>
      <c r="O71" s="7">
        <v>138.5</v>
      </c>
      <c r="P71">
        <v>0</v>
      </c>
    </row>
    <row r="72" spans="1:16" x14ac:dyDescent="0.2">
      <c r="A72" t="s">
        <v>170</v>
      </c>
      <c r="B72">
        <v>3.5750000000000002</v>
      </c>
      <c r="C72">
        <v>3.6349999999999998</v>
      </c>
      <c r="D72">
        <f t="shared" si="6"/>
        <v>363.5</v>
      </c>
      <c r="E72" s="7">
        <v>259.875</v>
      </c>
      <c r="F72" s="7"/>
      <c r="G72" s="7"/>
      <c r="H72">
        <v>0.35</v>
      </c>
      <c r="I72">
        <v>0.24</v>
      </c>
      <c r="K72" t="s">
        <v>170</v>
      </c>
      <c r="L72">
        <v>0.95</v>
      </c>
      <c r="M72">
        <v>1.01</v>
      </c>
      <c r="N72">
        <v>61.56</v>
      </c>
      <c r="O72" s="7">
        <v>139.69999999999999</v>
      </c>
      <c r="P72">
        <v>0</v>
      </c>
    </row>
    <row r="73" spans="1:16" x14ac:dyDescent="0.2">
      <c r="A73" t="s">
        <v>170</v>
      </c>
      <c r="B73">
        <v>3.625</v>
      </c>
      <c r="C73">
        <v>3.6850000000000001</v>
      </c>
      <c r="D73">
        <f t="shared" si="6"/>
        <v>368.5</v>
      </c>
      <c r="E73" s="7">
        <v>278.5</v>
      </c>
      <c r="F73" s="7"/>
      <c r="G73" s="7"/>
      <c r="H73">
        <v>-0.35</v>
      </c>
      <c r="I73">
        <v>0.3</v>
      </c>
      <c r="K73" t="s">
        <v>170</v>
      </c>
      <c r="L73">
        <v>0.97</v>
      </c>
      <c r="M73">
        <v>1.03</v>
      </c>
      <c r="N73">
        <v>61.99</v>
      </c>
      <c r="O73" s="7">
        <v>141.19999999999999</v>
      </c>
      <c r="P73">
        <v>0</v>
      </c>
    </row>
    <row r="74" spans="1:16" x14ac:dyDescent="0.2">
      <c r="A74" t="s">
        <v>170</v>
      </c>
      <c r="B74">
        <v>3.7749999999999999</v>
      </c>
      <c r="C74">
        <v>3.835</v>
      </c>
      <c r="D74">
        <f t="shared" si="6"/>
        <v>383.5</v>
      </c>
      <c r="E74" s="7">
        <v>316.78125</v>
      </c>
      <c r="F74" s="7"/>
      <c r="G74" s="7"/>
      <c r="H74">
        <v>0.46</v>
      </c>
      <c r="I74">
        <v>0.36</v>
      </c>
      <c r="K74" t="s">
        <v>170</v>
      </c>
      <c r="L74">
        <v>0.99</v>
      </c>
      <c r="M74">
        <v>1.05</v>
      </c>
      <c r="N74">
        <v>62.43</v>
      </c>
      <c r="O74" s="7">
        <v>142.80000000000001</v>
      </c>
      <c r="P74">
        <v>0</v>
      </c>
    </row>
    <row r="75" spans="1:16" x14ac:dyDescent="0.2">
      <c r="A75" t="s">
        <v>170</v>
      </c>
      <c r="B75">
        <v>3.8250000000000002</v>
      </c>
      <c r="C75">
        <v>3.8849999999999998</v>
      </c>
      <c r="D75">
        <f t="shared" si="6"/>
        <v>388.5</v>
      </c>
      <c r="E75" s="7">
        <v>322.09375</v>
      </c>
      <c r="F75" s="7"/>
      <c r="G75" s="7"/>
      <c r="H75">
        <v>-0.54</v>
      </c>
      <c r="I75">
        <v>0.3</v>
      </c>
      <c r="K75" t="s">
        <v>170</v>
      </c>
      <c r="L75">
        <v>1.01</v>
      </c>
      <c r="M75">
        <v>1.07</v>
      </c>
      <c r="N75">
        <v>62.86</v>
      </c>
      <c r="O75" s="7">
        <v>144.30000000000001</v>
      </c>
      <c r="P75">
        <v>0</v>
      </c>
    </row>
    <row r="76" spans="1:16" x14ac:dyDescent="0.2">
      <c r="A76" t="s">
        <v>170</v>
      </c>
      <c r="B76">
        <v>3.875</v>
      </c>
      <c r="C76">
        <v>3.9350000000000001</v>
      </c>
      <c r="D76">
        <f t="shared" si="6"/>
        <v>393.5</v>
      </c>
      <c r="E76" s="7">
        <v>327.40625</v>
      </c>
      <c r="F76" s="7"/>
      <c r="G76" s="7"/>
      <c r="H76">
        <v>0.08</v>
      </c>
      <c r="I76">
        <v>0.31</v>
      </c>
      <c r="K76" t="s">
        <v>170</v>
      </c>
      <c r="L76">
        <v>1.03</v>
      </c>
      <c r="M76">
        <v>1.0900000000000001</v>
      </c>
      <c r="N76">
        <v>63.3</v>
      </c>
      <c r="O76" s="7">
        <v>145.5</v>
      </c>
      <c r="P76">
        <v>0</v>
      </c>
    </row>
    <row r="77" spans="1:16" x14ac:dyDescent="0.2">
      <c r="A77" t="s">
        <v>170</v>
      </c>
      <c r="B77">
        <v>3.9249999999999998</v>
      </c>
      <c r="C77">
        <v>3.9849999999999999</v>
      </c>
      <c r="D77">
        <f t="shared" si="6"/>
        <v>398.5</v>
      </c>
      <c r="E77" s="7">
        <v>332.58749999999998</v>
      </c>
      <c r="F77" s="7"/>
      <c r="G77" s="7"/>
      <c r="H77">
        <v>0.3</v>
      </c>
      <c r="I77">
        <v>0.31</v>
      </c>
      <c r="K77" t="s">
        <v>170</v>
      </c>
      <c r="L77">
        <v>1.07</v>
      </c>
      <c r="M77">
        <v>1.1299999999999999</v>
      </c>
      <c r="N77">
        <v>64.17</v>
      </c>
      <c r="O77" s="7">
        <v>147.9</v>
      </c>
      <c r="P77">
        <v>0</v>
      </c>
    </row>
    <row r="78" spans="1:16" x14ac:dyDescent="0.2">
      <c r="A78" t="s">
        <v>170</v>
      </c>
      <c r="B78">
        <v>3.9750000000000001</v>
      </c>
      <c r="C78">
        <v>4.0350000000000001</v>
      </c>
      <c r="D78">
        <f t="shared" si="6"/>
        <v>403.5</v>
      </c>
      <c r="E78" s="7">
        <v>337.71249999999998</v>
      </c>
      <c r="F78" s="7"/>
      <c r="G78" s="7"/>
      <c r="H78">
        <v>0.03</v>
      </c>
      <c r="I78">
        <v>0.21</v>
      </c>
      <c r="K78" t="s">
        <v>170</v>
      </c>
      <c r="L78">
        <v>1.1299999999999999</v>
      </c>
      <c r="M78">
        <v>1.19</v>
      </c>
      <c r="N78">
        <v>65.48</v>
      </c>
      <c r="O78" s="7">
        <v>151.5</v>
      </c>
      <c r="P78">
        <v>0</v>
      </c>
    </row>
    <row r="79" spans="1:16" x14ac:dyDescent="0.2">
      <c r="K79" t="s">
        <v>170</v>
      </c>
      <c r="L79">
        <v>1.19</v>
      </c>
      <c r="M79">
        <v>1.25</v>
      </c>
      <c r="N79">
        <v>66.790000000000006</v>
      </c>
      <c r="O79" s="7">
        <v>155.1</v>
      </c>
      <c r="P79">
        <v>0</v>
      </c>
    </row>
    <row r="80" spans="1:16" x14ac:dyDescent="0.2">
      <c r="K80" t="s">
        <v>170</v>
      </c>
      <c r="L80">
        <v>1.25</v>
      </c>
      <c r="M80">
        <v>1.31</v>
      </c>
      <c r="N80">
        <v>68.099999999999994</v>
      </c>
      <c r="O80" s="7">
        <v>158.69999999999999</v>
      </c>
      <c r="P80">
        <v>0</v>
      </c>
    </row>
    <row r="81" spans="11:16" x14ac:dyDescent="0.2">
      <c r="K81" t="s">
        <v>170</v>
      </c>
      <c r="L81">
        <v>1.31</v>
      </c>
      <c r="M81">
        <v>1.37</v>
      </c>
      <c r="N81">
        <v>69.41</v>
      </c>
      <c r="O81" s="7">
        <v>163.30000000000001</v>
      </c>
      <c r="P81">
        <v>0</v>
      </c>
    </row>
    <row r="82" spans="11:16" x14ac:dyDescent="0.2">
      <c r="K82" t="s">
        <v>170</v>
      </c>
      <c r="L82">
        <v>1.37</v>
      </c>
      <c r="M82">
        <v>1.43</v>
      </c>
      <c r="N82">
        <v>70.709999999999994</v>
      </c>
      <c r="O82" s="7">
        <v>166.9</v>
      </c>
      <c r="P82">
        <v>0</v>
      </c>
    </row>
    <row r="83" spans="11:16" x14ac:dyDescent="0.2">
      <c r="K83" t="s">
        <v>170</v>
      </c>
      <c r="L83">
        <v>1.43</v>
      </c>
      <c r="M83">
        <v>1.49</v>
      </c>
      <c r="N83">
        <v>72.02</v>
      </c>
      <c r="O83" s="7">
        <v>170.5</v>
      </c>
      <c r="P83">
        <v>0</v>
      </c>
    </row>
    <row r="84" spans="11:16" x14ac:dyDescent="0.2">
      <c r="K84" t="s">
        <v>170</v>
      </c>
      <c r="L84">
        <v>1.49</v>
      </c>
      <c r="M84">
        <v>1.55</v>
      </c>
      <c r="N84">
        <v>73.33</v>
      </c>
      <c r="O84" s="7">
        <v>174.1</v>
      </c>
      <c r="P84">
        <v>0</v>
      </c>
    </row>
    <row r="85" spans="11:16" x14ac:dyDescent="0.2">
      <c r="K85" t="s">
        <v>170</v>
      </c>
      <c r="L85">
        <v>1.55</v>
      </c>
      <c r="M85">
        <v>1.61</v>
      </c>
      <c r="N85">
        <v>74.64</v>
      </c>
      <c r="O85" s="7">
        <v>177.7</v>
      </c>
      <c r="P85">
        <v>0</v>
      </c>
    </row>
    <row r="86" spans="11:16" x14ac:dyDescent="0.2">
      <c r="K86" t="s">
        <v>170</v>
      </c>
      <c r="L86">
        <v>1.61</v>
      </c>
      <c r="M86">
        <v>1.67</v>
      </c>
      <c r="N86">
        <v>75.95</v>
      </c>
      <c r="O86" s="7">
        <v>182.3</v>
      </c>
      <c r="P86">
        <v>0</v>
      </c>
    </row>
    <row r="87" spans="11:16" x14ac:dyDescent="0.2">
      <c r="K87" t="s">
        <v>170</v>
      </c>
      <c r="L87">
        <v>1.65</v>
      </c>
      <c r="M87">
        <v>1.71</v>
      </c>
      <c r="N87">
        <v>76.819999999999993</v>
      </c>
      <c r="O87" s="7">
        <v>184.7</v>
      </c>
      <c r="P87">
        <v>42</v>
      </c>
    </row>
    <row r="88" spans="11:16" x14ac:dyDescent="0.2">
      <c r="K88" t="s">
        <v>170</v>
      </c>
      <c r="L88">
        <v>1.67</v>
      </c>
      <c r="M88">
        <v>1.73</v>
      </c>
      <c r="N88">
        <v>77.260000000000005</v>
      </c>
      <c r="O88" s="7">
        <v>185.9</v>
      </c>
      <c r="P88">
        <v>164</v>
      </c>
    </row>
    <row r="89" spans="11:16" x14ac:dyDescent="0.2">
      <c r="K89" t="s">
        <v>170</v>
      </c>
      <c r="L89">
        <v>1.69</v>
      </c>
      <c r="M89">
        <v>1.75</v>
      </c>
      <c r="N89">
        <v>77.69</v>
      </c>
      <c r="O89" s="7">
        <v>187.1</v>
      </c>
      <c r="P89">
        <v>1261</v>
      </c>
    </row>
    <row r="90" spans="11:16" x14ac:dyDescent="0.2">
      <c r="K90" t="s">
        <v>170</v>
      </c>
      <c r="L90">
        <v>1.71</v>
      </c>
      <c r="M90">
        <v>1.77</v>
      </c>
      <c r="N90">
        <v>78.13</v>
      </c>
      <c r="O90" s="7">
        <v>188.333333333333</v>
      </c>
      <c r="P90">
        <v>1507</v>
      </c>
    </row>
    <row r="91" spans="11:16" x14ac:dyDescent="0.2">
      <c r="K91" t="s">
        <v>170</v>
      </c>
      <c r="L91">
        <v>1.73</v>
      </c>
      <c r="M91">
        <v>1.79</v>
      </c>
      <c r="N91">
        <v>78.56</v>
      </c>
      <c r="O91" s="7">
        <v>189.666666666667</v>
      </c>
      <c r="P91">
        <v>694</v>
      </c>
    </row>
    <row r="92" spans="11:16" x14ac:dyDescent="0.2">
      <c r="K92" t="s">
        <v>170</v>
      </c>
      <c r="L92">
        <v>1.75</v>
      </c>
      <c r="M92">
        <v>1.81</v>
      </c>
      <c r="N92">
        <v>79</v>
      </c>
      <c r="O92" s="7">
        <v>191</v>
      </c>
      <c r="P92">
        <v>1374</v>
      </c>
    </row>
    <row r="93" spans="11:16" x14ac:dyDescent="0.2">
      <c r="K93" t="s">
        <v>170</v>
      </c>
      <c r="L93">
        <v>1.77</v>
      </c>
      <c r="M93">
        <v>1.83</v>
      </c>
      <c r="N93">
        <v>80.13</v>
      </c>
      <c r="O93" s="7">
        <v>192.09090909090901</v>
      </c>
      <c r="P93">
        <v>430</v>
      </c>
    </row>
    <row r="94" spans="11:16" x14ac:dyDescent="0.2">
      <c r="K94" t="s">
        <v>170</v>
      </c>
      <c r="L94">
        <v>1.79</v>
      </c>
      <c r="M94">
        <v>1.85</v>
      </c>
      <c r="N94">
        <v>81.25</v>
      </c>
      <c r="O94" s="7">
        <v>193.18181818181799</v>
      </c>
      <c r="P94">
        <v>428</v>
      </c>
    </row>
    <row r="95" spans="11:16" x14ac:dyDescent="0.2">
      <c r="K95" t="s">
        <v>170</v>
      </c>
      <c r="L95">
        <v>1.81</v>
      </c>
      <c r="M95">
        <v>1.87</v>
      </c>
      <c r="N95">
        <v>82.38</v>
      </c>
      <c r="O95" s="7">
        <v>194.363636363636</v>
      </c>
      <c r="P95">
        <v>40</v>
      </c>
    </row>
    <row r="96" spans="11:16" x14ac:dyDescent="0.2">
      <c r="K96" t="s">
        <v>170</v>
      </c>
      <c r="L96">
        <v>1.84</v>
      </c>
      <c r="M96">
        <v>1.9</v>
      </c>
      <c r="N96">
        <v>84.06</v>
      </c>
      <c r="O96" s="7">
        <v>196.54545454545499</v>
      </c>
      <c r="P96">
        <v>0</v>
      </c>
    </row>
    <row r="97" spans="11:16" x14ac:dyDescent="0.2">
      <c r="K97" t="s">
        <v>170</v>
      </c>
      <c r="L97">
        <v>1.9</v>
      </c>
      <c r="M97">
        <v>1.96</v>
      </c>
      <c r="N97">
        <v>87.44</v>
      </c>
      <c r="P97">
        <v>0</v>
      </c>
    </row>
    <row r="98" spans="11:16" x14ac:dyDescent="0.2">
      <c r="K98" t="s">
        <v>170</v>
      </c>
      <c r="L98">
        <v>1.92</v>
      </c>
      <c r="M98">
        <v>1.98</v>
      </c>
      <c r="N98">
        <v>88.84</v>
      </c>
      <c r="P98">
        <v>47</v>
      </c>
    </row>
    <row r="99" spans="11:16" x14ac:dyDescent="0.2">
      <c r="K99" t="s">
        <v>170</v>
      </c>
      <c r="L99">
        <v>1.95</v>
      </c>
      <c r="M99">
        <v>2.0099999999999998</v>
      </c>
      <c r="N99">
        <v>90.25</v>
      </c>
      <c r="P99">
        <v>347</v>
      </c>
    </row>
    <row r="100" spans="11:16" x14ac:dyDescent="0.2">
      <c r="K100" t="s">
        <v>170</v>
      </c>
      <c r="L100">
        <v>1.97</v>
      </c>
      <c r="M100">
        <v>2.0299999999999998</v>
      </c>
      <c r="N100">
        <v>91.38</v>
      </c>
      <c r="P100">
        <v>477</v>
      </c>
    </row>
    <row r="101" spans="11:16" x14ac:dyDescent="0.2">
      <c r="K101" t="s">
        <v>170</v>
      </c>
      <c r="L101">
        <v>1.99</v>
      </c>
      <c r="M101">
        <v>2.0499999999999998</v>
      </c>
      <c r="N101">
        <v>92.5</v>
      </c>
      <c r="P101">
        <v>2677</v>
      </c>
    </row>
    <row r="102" spans="11:16" x14ac:dyDescent="0.2">
      <c r="K102" t="s">
        <v>170</v>
      </c>
      <c r="L102">
        <v>2.0099999999999998</v>
      </c>
      <c r="M102">
        <v>2.0699999999999998</v>
      </c>
      <c r="N102">
        <v>93.63</v>
      </c>
      <c r="P102">
        <v>2400</v>
      </c>
    </row>
    <row r="103" spans="11:16" x14ac:dyDescent="0.2">
      <c r="K103" t="s">
        <v>170</v>
      </c>
      <c r="L103">
        <v>2.0299999999999998</v>
      </c>
      <c r="M103">
        <v>2.09</v>
      </c>
      <c r="N103">
        <v>94.75</v>
      </c>
      <c r="P103">
        <v>1399</v>
      </c>
    </row>
    <row r="104" spans="11:16" x14ac:dyDescent="0.2">
      <c r="K104" t="s">
        <v>170</v>
      </c>
      <c r="L104">
        <v>2.0499999999999998</v>
      </c>
      <c r="M104">
        <v>2.11</v>
      </c>
      <c r="N104">
        <v>95.88</v>
      </c>
      <c r="P104">
        <v>1842</v>
      </c>
    </row>
    <row r="105" spans="11:16" x14ac:dyDescent="0.2">
      <c r="K105" t="s">
        <v>170</v>
      </c>
      <c r="L105">
        <v>2.0699999999999998</v>
      </c>
      <c r="M105">
        <v>2.13</v>
      </c>
      <c r="N105">
        <v>97</v>
      </c>
      <c r="P105">
        <v>2129</v>
      </c>
    </row>
    <row r="106" spans="11:16" x14ac:dyDescent="0.2">
      <c r="K106" t="s">
        <v>170</v>
      </c>
      <c r="L106">
        <v>2.09</v>
      </c>
      <c r="M106">
        <v>2.15</v>
      </c>
      <c r="N106">
        <v>98.79</v>
      </c>
      <c r="P106">
        <v>1431</v>
      </c>
    </row>
    <row r="107" spans="11:16" x14ac:dyDescent="0.2">
      <c r="K107" t="s">
        <v>170</v>
      </c>
      <c r="L107">
        <v>2.11</v>
      </c>
      <c r="M107">
        <v>2.17</v>
      </c>
      <c r="N107">
        <v>100.57</v>
      </c>
      <c r="P107">
        <v>3222</v>
      </c>
    </row>
    <row r="108" spans="11:16" x14ac:dyDescent="0.2">
      <c r="K108" t="s">
        <v>170</v>
      </c>
      <c r="L108">
        <v>2.13</v>
      </c>
      <c r="M108">
        <v>2.19</v>
      </c>
      <c r="N108">
        <v>102.36</v>
      </c>
      <c r="P108">
        <v>842</v>
      </c>
    </row>
    <row r="109" spans="11:16" x14ac:dyDescent="0.2">
      <c r="K109" t="s">
        <v>170</v>
      </c>
      <c r="L109">
        <v>2.15</v>
      </c>
      <c r="M109">
        <v>2.21</v>
      </c>
      <c r="N109">
        <v>104.14</v>
      </c>
      <c r="P109">
        <v>202</v>
      </c>
    </row>
    <row r="110" spans="11:16" x14ac:dyDescent="0.2">
      <c r="K110" t="s">
        <v>170</v>
      </c>
      <c r="L110">
        <v>2.17</v>
      </c>
      <c r="M110">
        <v>2.23</v>
      </c>
      <c r="N110">
        <v>105.93</v>
      </c>
      <c r="P110">
        <v>257</v>
      </c>
    </row>
    <row r="111" spans="11:16" x14ac:dyDescent="0.2">
      <c r="K111" t="s">
        <v>170</v>
      </c>
      <c r="L111">
        <v>2.19</v>
      </c>
      <c r="M111">
        <v>2.25</v>
      </c>
      <c r="N111">
        <v>107.71</v>
      </c>
      <c r="P111">
        <v>376</v>
      </c>
    </row>
    <row r="112" spans="11:16" x14ac:dyDescent="0.2">
      <c r="K112" t="s">
        <v>170</v>
      </c>
      <c r="L112">
        <v>2.21</v>
      </c>
      <c r="M112">
        <v>2.27</v>
      </c>
      <c r="N112">
        <v>109.5</v>
      </c>
      <c r="P112">
        <v>462</v>
      </c>
    </row>
    <row r="113" spans="11:16" x14ac:dyDescent="0.2">
      <c r="K113" t="s">
        <v>170</v>
      </c>
      <c r="L113">
        <v>2.23</v>
      </c>
      <c r="M113">
        <v>2.29</v>
      </c>
      <c r="N113">
        <v>111.29</v>
      </c>
      <c r="P113">
        <v>1335</v>
      </c>
    </row>
    <row r="114" spans="11:16" x14ac:dyDescent="0.2">
      <c r="K114" t="s">
        <v>170</v>
      </c>
      <c r="L114">
        <v>2.25</v>
      </c>
      <c r="M114">
        <v>2.31</v>
      </c>
      <c r="N114">
        <v>113.07</v>
      </c>
      <c r="P114">
        <v>1443</v>
      </c>
    </row>
    <row r="115" spans="11:16" x14ac:dyDescent="0.2">
      <c r="K115" t="s">
        <v>170</v>
      </c>
      <c r="L115">
        <v>2.27</v>
      </c>
      <c r="M115">
        <v>2.33</v>
      </c>
      <c r="N115">
        <v>114.86</v>
      </c>
      <c r="P115">
        <v>2636</v>
      </c>
    </row>
    <row r="116" spans="11:16" x14ac:dyDescent="0.2">
      <c r="K116" t="s">
        <v>170</v>
      </c>
      <c r="L116">
        <v>2.29</v>
      </c>
      <c r="M116">
        <v>2.35</v>
      </c>
      <c r="N116">
        <v>116.64</v>
      </c>
      <c r="P116">
        <v>4519</v>
      </c>
    </row>
    <row r="117" spans="11:16" x14ac:dyDescent="0.2">
      <c r="K117" t="s">
        <v>170</v>
      </c>
      <c r="L117">
        <v>2.31</v>
      </c>
      <c r="M117">
        <v>2.37</v>
      </c>
      <c r="N117">
        <v>118.43</v>
      </c>
      <c r="P117">
        <v>3156</v>
      </c>
    </row>
    <row r="118" spans="11:16" x14ac:dyDescent="0.2">
      <c r="K118" t="s">
        <v>170</v>
      </c>
      <c r="L118">
        <v>2.33</v>
      </c>
      <c r="M118">
        <v>2.39</v>
      </c>
      <c r="N118">
        <v>120.21</v>
      </c>
      <c r="P118">
        <v>3477</v>
      </c>
    </row>
    <row r="119" spans="11:16" x14ac:dyDescent="0.2">
      <c r="K119" t="s">
        <v>170</v>
      </c>
      <c r="L119">
        <v>2.35</v>
      </c>
      <c r="M119">
        <v>2.41</v>
      </c>
      <c r="N119">
        <v>122</v>
      </c>
      <c r="P119">
        <v>4529</v>
      </c>
    </row>
    <row r="120" spans="11:16" x14ac:dyDescent="0.2">
      <c r="K120" t="s">
        <v>170</v>
      </c>
      <c r="L120">
        <v>2.37</v>
      </c>
      <c r="M120">
        <v>2.4300000000000002</v>
      </c>
      <c r="N120">
        <v>123.92</v>
      </c>
      <c r="P120">
        <v>2003</v>
      </c>
    </row>
    <row r="121" spans="11:16" x14ac:dyDescent="0.2">
      <c r="K121" t="s">
        <v>170</v>
      </c>
      <c r="L121">
        <v>2.39</v>
      </c>
      <c r="M121">
        <v>2.4500000000000002</v>
      </c>
      <c r="N121">
        <v>125.84</v>
      </c>
      <c r="P121">
        <v>1282</v>
      </c>
    </row>
    <row r="122" spans="11:16" x14ac:dyDescent="0.2">
      <c r="K122" t="s">
        <v>170</v>
      </c>
      <c r="L122">
        <v>2.41</v>
      </c>
      <c r="M122">
        <v>2.4700000000000002</v>
      </c>
      <c r="N122">
        <v>127.76</v>
      </c>
      <c r="P122">
        <v>47</v>
      </c>
    </row>
    <row r="123" spans="11:16" x14ac:dyDescent="0.2">
      <c r="K123" t="s">
        <v>170</v>
      </c>
      <c r="L123">
        <v>2.4300000000000002</v>
      </c>
      <c r="M123">
        <v>2.4900000000000002</v>
      </c>
      <c r="N123">
        <v>129.68</v>
      </c>
      <c r="P123">
        <v>68</v>
      </c>
    </row>
    <row r="124" spans="11:16" x14ac:dyDescent="0.2">
      <c r="K124" t="s">
        <v>170</v>
      </c>
      <c r="L124">
        <v>2.4500000000000002</v>
      </c>
      <c r="M124">
        <v>2.5099999999999998</v>
      </c>
      <c r="N124">
        <v>131.6</v>
      </c>
      <c r="P124">
        <v>0</v>
      </c>
    </row>
    <row r="125" spans="11:16" x14ac:dyDescent="0.2">
      <c r="K125" t="s">
        <v>170</v>
      </c>
      <c r="L125">
        <v>2.4700000000000002</v>
      </c>
      <c r="M125">
        <v>2.5299999999999998</v>
      </c>
      <c r="N125">
        <v>133.52000000000001</v>
      </c>
      <c r="P125">
        <v>108</v>
      </c>
    </row>
    <row r="126" spans="11:16" x14ac:dyDescent="0.2">
      <c r="K126" t="s">
        <v>170</v>
      </c>
      <c r="L126">
        <v>2.4900000000000002</v>
      </c>
      <c r="M126">
        <v>2.5499999999999998</v>
      </c>
      <c r="N126">
        <v>135.44</v>
      </c>
    </row>
    <row r="127" spans="11:16" x14ac:dyDescent="0.2">
      <c r="K127" t="s">
        <v>170</v>
      </c>
      <c r="L127">
        <v>2.5</v>
      </c>
      <c r="M127">
        <v>2.56</v>
      </c>
      <c r="N127">
        <v>136.88</v>
      </c>
      <c r="P127">
        <v>0</v>
      </c>
    </row>
    <row r="128" spans="11:16" x14ac:dyDescent="0.2">
      <c r="K128" t="s">
        <v>170</v>
      </c>
      <c r="L128">
        <v>2.56</v>
      </c>
      <c r="M128">
        <v>2.62</v>
      </c>
      <c r="N128">
        <v>141.68</v>
      </c>
      <c r="P128">
        <v>0</v>
      </c>
    </row>
    <row r="129" spans="11:16" x14ac:dyDescent="0.2">
      <c r="K129" t="s">
        <v>170</v>
      </c>
      <c r="L129">
        <v>2.7</v>
      </c>
      <c r="M129">
        <v>2.76</v>
      </c>
      <c r="N129">
        <v>156.08000000000001</v>
      </c>
      <c r="P129">
        <v>0</v>
      </c>
    </row>
    <row r="130" spans="11:16" x14ac:dyDescent="0.2">
      <c r="K130" t="s">
        <v>170</v>
      </c>
      <c r="L130">
        <v>2.76</v>
      </c>
      <c r="M130">
        <v>2.82</v>
      </c>
      <c r="N130">
        <v>160.88</v>
      </c>
      <c r="P130">
        <v>0</v>
      </c>
    </row>
    <row r="131" spans="11:16" x14ac:dyDescent="0.2">
      <c r="K131" t="s">
        <v>170</v>
      </c>
      <c r="L131">
        <v>2.79</v>
      </c>
      <c r="M131">
        <v>2.85</v>
      </c>
      <c r="N131">
        <v>164.24</v>
      </c>
      <c r="P131">
        <v>0</v>
      </c>
    </row>
    <row r="132" spans="11:16" x14ac:dyDescent="0.2">
      <c r="K132" t="s">
        <v>170</v>
      </c>
      <c r="L132">
        <v>2.81</v>
      </c>
      <c r="M132">
        <v>2.87</v>
      </c>
      <c r="N132">
        <v>166.16</v>
      </c>
      <c r="P132">
        <v>15</v>
      </c>
    </row>
    <row r="133" spans="11:16" x14ac:dyDescent="0.2">
      <c r="K133" t="s">
        <v>170</v>
      </c>
      <c r="L133">
        <v>2.83</v>
      </c>
      <c r="M133">
        <v>2.89</v>
      </c>
      <c r="N133">
        <v>168.08</v>
      </c>
      <c r="P133">
        <v>0</v>
      </c>
    </row>
    <row r="134" spans="11:16" x14ac:dyDescent="0.2">
      <c r="K134" t="s">
        <v>170</v>
      </c>
      <c r="L134">
        <v>2.85</v>
      </c>
      <c r="M134">
        <v>2.91</v>
      </c>
      <c r="N134">
        <v>170</v>
      </c>
      <c r="P134">
        <v>0</v>
      </c>
    </row>
    <row r="135" spans="11:16" x14ac:dyDescent="0.2">
      <c r="K135" t="s">
        <v>170</v>
      </c>
      <c r="L135">
        <v>2.87</v>
      </c>
      <c r="M135">
        <v>2.93</v>
      </c>
      <c r="N135">
        <v>171.92</v>
      </c>
      <c r="P135">
        <v>0</v>
      </c>
    </row>
    <row r="136" spans="11:16" x14ac:dyDescent="0.2">
      <c r="K136" t="s">
        <v>170</v>
      </c>
      <c r="L136">
        <v>2.89</v>
      </c>
      <c r="M136">
        <v>2.95</v>
      </c>
      <c r="N136">
        <v>173.84</v>
      </c>
      <c r="P136">
        <v>0</v>
      </c>
    </row>
    <row r="137" spans="11:16" x14ac:dyDescent="0.2">
      <c r="K137" t="s">
        <v>170</v>
      </c>
      <c r="L137">
        <v>2.91</v>
      </c>
      <c r="M137">
        <v>2.97</v>
      </c>
      <c r="N137">
        <v>175.76</v>
      </c>
      <c r="P137">
        <v>0</v>
      </c>
    </row>
    <row r="138" spans="11:16" x14ac:dyDescent="0.2">
      <c r="K138" t="s">
        <v>170</v>
      </c>
      <c r="L138">
        <v>2.93</v>
      </c>
      <c r="M138">
        <v>2.99</v>
      </c>
      <c r="N138">
        <v>177.68</v>
      </c>
      <c r="P138">
        <v>0</v>
      </c>
    </row>
    <row r="139" spans="11:16" x14ac:dyDescent="0.2">
      <c r="K139" t="s">
        <v>170</v>
      </c>
      <c r="L139">
        <v>2.95</v>
      </c>
      <c r="M139">
        <v>3.01</v>
      </c>
      <c r="N139">
        <v>179.6</v>
      </c>
      <c r="P139">
        <v>0</v>
      </c>
    </row>
    <row r="140" spans="11:16" x14ac:dyDescent="0.2">
      <c r="K140" t="s">
        <v>170</v>
      </c>
      <c r="L140">
        <v>2.97</v>
      </c>
      <c r="M140">
        <v>3.03</v>
      </c>
      <c r="N140">
        <v>181.52</v>
      </c>
      <c r="P140">
        <v>0</v>
      </c>
    </row>
    <row r="141" spans="11:16" x14ac:dyDescent="0.2">
      <c r="K141" t="s">
        <v>170</v>
      </c>
      <c r="L141">
        <v>2.99</v>
      </c>
      <c r="M141">
        <v>3.05</v>
      </c>
      <c r="N141">
        <v>183.44</v>
      </c>
      <c r="P141">
        <v>0</v>
      </c>
    </row>
    <row r="142" spans="11:16" x14ac:dyDescent="0.2">
      <c r="K142" t="s">
        <v>170</v>
      </c>
      <c r="L142">
        <v>3.01</v>
      </c>
      <c r="M142">
        <v>3.07</v>
      </c>
      <c r="N142">
        <v>185.36</v>
      </c>
      <c r="P142">
        <v>0</v>
      </c>
    </row>
    <row r="143" spans="11:16" x14ac:dyDescent="0.2">
      <c r="K143" t="s">
        <v>170</v>
      </c>
      <c r="L143">
        <v>3.03</v>
      </c>
      <c r="M143">
        <v>3.09</v>
      </c>
      <c r="N143">
        <v>187.28</v>
      </c>
      <c r="P143">
        <v>0</v>
      </c>
    </row>
    <row r="144" spans="11:16" x14ac:dyDescent="0.2">
      <c r="K144" t="s">
        <v>170</v>
      </c>
      <c r="L144">
        <v>3.05</v>
      </c>
      <c r="M144">
        <v>3.11</v>
      </c>
      <c r="N144">
        <v>189.2</v>
      </c>
      <c r="P144">
        <v>12</v>
      </c>
    </row>
    <row r="145" spans="11:16" x14ac:dyDescent="0.2">
      <c r="K145" t="s">
        <v>170</v>
      </c>
      <c r="L145">
        <v>3.07</v>
      </c>
      <c r="M145">
        <v>3.13</v>
      </c>
      <c r="N145">
        <v>191.12</v>
      </c>
      <c r="P145">
        <v>0</v>
      </c>
    </row>
    <row r="146" spans="11:16" x14ac:dyDescent="0.2">
      <c r="K146" t="s">
        <v>170</v>
      </c>
      <c r="L146">
        <v>3.09</v>
      </c>
      <c r="M146">
        <v>3.15</v>
      </c>
      <c r="N146">
        <v>193.04</v>
      </c>
      <c r="P146">
        <v>92</v>
      </c>
    </row>
    <row r="147" spans="11:16" x14ac:dyDescent="0.2">
      <c r="K147" t="s">
        <v>170</v>
      </c>
      <c r="L147">
        <v>3.11</v>
      </c>
      <c r="M147">
        <v>3.17</v>
      </c>
      <c r="N147">
        <v>194.95</v>
      </c>
      <c r="P147">
        <v>221</v>
      </c>
    </row>
    <row r="148" spans="11:16" x14ac:dyDescent="0.2">
      <c r="K148" t="s">
        <v>170</v>
      </c>
      <c r="L148">
        <v>3.13</v>
      </c>
      <c r="M148">
        <v>3.19</v>
      </c>
      <c r="N148">
        <v>196.85</v>
      </c>
      <c r="P148">
        <v>162</v>
      </c>
    </row>
    <row r="149" spans="11:16" x14ac:dyDescent="0.2">
      <c r="K149" t="s">
        <v>170</v>
      </c>
      <c r="L149">
        <v>3.17</v>
      </c>
      <c r="M149">
        <v>3.23</v>
      </c>
      <c r="N149">
        <v>200.65</v>
      </c>
      <c r="P149">
        <v>0</v>
      </c>
    </row>
    <row r="150" spans="11:16" x14ac:dyDescent="0.2">
      <c r="K150" t="s">
        <v>170</v>
      </c>
      <c r="L150">
        <v>3.23</v>
      </c>
      <c r="M150">
        <v>3.29</v>
      </c>
      <c r="N150">
        <v>206.35</v>
      </c>
      <c r="P150">
        <v>0</v>
      </c>
    </row>
    <row r="151" spans="11:16" x14ac:dyDescent="0.2">
      <c r="K151" t="s">
        <v>170</v>
      </c>
      <c r="L151">
        <v>3.29</v>
      </c>
      <c r="M151">
        <v>3.35</v>
      </c>
      <c r="N151">
        <v>212.05</v>
      </c>
      <c r="P15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Figure 1</vt:lpstr>
      <vt:lpstr>Figure 2a</vt:lpstr>
      <vt:lpstr>Figure 2b</vt:lpstr>
      <vt:lpstr>Figure 3</vt:lpstr>
      <vt:lpstr>Figure 4abc</vt:lpstr>
      <vt:lpstr>Figure 4d</vt:lpstr>
      <vt:lpstr>Figure 5</vt:lpstr>
      <vt:lpstr>Figure 6</vt:lpstr>
      <vt:lpstr>Figure 7-8</vt:lpstr>
      <vt:lpstr>Figure 9b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Farmer</dc:creator>
  <cp:lastModifiedBy>Jesse Farmer</cp:lastModifiedBy>
  <dcterms:created xsi:type="dcterms:W3CDTF">2022-11-03T13:19:06Z</dcterms:created>
  <dcterms:modified xsi:type="dcterms:W3CDTF">2023-02-17T23:37:30Z</dcterms:modified>
</cp:coreProperties>
</file>